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ćina SG\Desktop\JEDNOSTAVNA NABAVA\2020\CESTA PEJAKOVIĆ\"/>
    </mc:Choice>
  </mc:AlternateContent>
  <xr:revisionPtr revIDLastSave="0" documentId="13_ncr:1_{8419AB18-6505-475C-86E4-63243B409E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23" i="1"/>
  <c r="G10" i="1"/>
  <c r="G84" i="1" l="1"/>
  <c r="G86" i="1" s="1"/>
  <c r="G96" i="1" s="1"/>
  <c r="C78" i="1"/>
  <c r="G76" i="1"/>
  <c r="G74" i="1"/>
  <c r="G71" i="1"/>
  <c r="G69" i="1"/>
  <c r="G67" i="1"/>
  <c r="C60" i="1"/>
  <c r="G57" i="1"/>
  <c r="C50" i="1"/>
  <c r="G48" i="1"/>
  <c r="G45" i="1"/>
  <c r="C39" i="1"/>
  <c r="G35" i="1"/>
  <c r="G32" i="1"/>
  <c r="G29" i="1"/>
  <c r="G26" i="1"/>
  <c r="C17" i="1"/>
  <c r="G15" i="1"/>
  <c r="G13" i="1"/>
  <c r="G50" i="1" l="1"/>
  <c r="G93" i="1" s="1"/>
  <c r="G78" i="1"/>
  <c r="G95" i="1" s="1"/>
  <c r="G60" i="1"/>
  <c r="G94" i="1" s="1"/>
  <c r="G39" i="1"/>
  <c r="G92" i="1" s="1"/>
  <c r="G17" i="1"/>
  <c r="G91" i="1" s="1"/>
  <c r="G97" i="1" l="1"/>
  <c r="G98" i="1" l="1"/>
  <c r="G102" i="1" s="1"/>
</calcChain>
</file>

<file path=xl/sharedStrings.xml><?xml version="1.0" encoding="utf-8"?>
<sst xmlns="http://schemas.openxmlformats.org/spreadsheetml/2006/main" count="147" uniqueCount="106">
  <si>
    <t>IZRADIO:</t>
  </si>
  <si>
    <t>MI Projekt d.o.o.</t>
  </si>
  <si>
    <t>T.D.</t>
  </si>
  <si>
    <t>06-2017-392-1</t>
  </si>
  <si>
    <t>INVESTITOR:</t>
  </si>
  <si>
    <t>OPĆINA STARA GRADIŠKA</t>
  </si>
  <si>
    <t>GRAĐEVINA:</t>
  </si>
  <si>
    <t>Obnova kolnika nerazvrstane ceste u Gornjem Varošu (kbr 157-151)
k.č. 1486/1 k.o. Gornji Varoš</t>
  </si>
  <si>
    <t>PROJEKT:</t>
  </si>
  <si>
    <t>TROŠKOVNIK</t>
  </si>
  <si>
    <t>PONUDBENI TROŠKOVNIK</t>
  </si>
  <si>
    <t>Broj stavke</t>
  </si>
  <si>
    <t>OTU</t>
  </si>
  <si>
    <t>Opis stavke</t>
  </si>
  <si>
    <t>JM</t>
  </si>
  <si>
    <t>Količina</t>
  </si>
  <si>
    <t>J. C.</t>
  </si>
  <si>
    <t>Iznos</t>
  </si>
  <si>
    <t>A</t>
  </si>
  <si>
    <t>PRIPREMNI RADOVI</t>
  </si>
  <si>
    <t>1.</t>
  </si>
  <si>
    <t>1-03.5</t>
  </si>
  <si>
    <t>Lociranje i zaštita instalacija u području trase</t>
  </si>
  <si>
    <t>kpl</t>
  </si>
  <si>
    <t>0-31</t>
  </si>
  <si>
    <t>ODRŽAVANJE I ZAŠTITA PROMETA</t>
  </si>
  <si>
    <t>3.</t>
  </si>
  <si>
    <t>Privremena regulacija prometa u području zahvata za vrijeme trajanja radova uključivo postavu privremene vertikalne i svjetlosne signalizacije.</t>
  </si>
  <si>
    <t>4.</t>
  </si>
  <si>
    <t>Rezanje postojećeg asfalta i betona na mjestima spoja obnovljene trase s postojećim prometnicama. U cijeni sav potreban rad i materijal.</t>
  </si>
  <si>
    <t>m'</t>
  </si>
  <si>
    <t>B</t>
  </si>
  <si>
    <t>ZEMLJANI RADOVI</t>
  </si>
  <si>
    <t>2-01</t>
  </si>
  <si>
    <t>ISKOP HUMUSA</t>
  </si>
  <si>
    <t>Strojni iskop - skidanje humusa debljine 20 cm, sa uklanjanjem iskopanog materijala te odlaganjem-deponiranjem materijala iz iskopa u stranu, pored trase. Isti će se koristiti za izradu bankina i nasipavanje uz rub ceste. Višak materijala prevozi se na udaljenost do 6 km na lokaciju koju odredi Investitor. Rastresitost materijala treba uzeti u obzir pri formiranju jed.cijene, jer se neće posebno priznavati.</t>
  </si>
  <si>
    <r>
      <t>m</t>
    </r>
    <r>
      <rPr>
        <vertAlign val="superscript"/>
        <sz val="12"/>
        <rFont val="Calibri"/>
        <family val="2"/>
        <charset val="238"/>
      </rPr>
      <t>3</t>
    </r>
  </si>
  <si>
    <t>2-02</t>
  </si>
  <si>
    <t>ŠIROKI ISKOP</t>
  </si>
  <si>
    <t>2.</t>
  </si>
  <si>
    <t>2-02.3</t>
  </si>
  <si>
    <t>ŠIROKI ISKOP U MATERIJALU C KATEGORIJE
Iskop zemljanog materijala i postojećeg nasipnog materijala u trupu ceste (kamen, zemlja i drobljeni asfalt) u širokom iskopu. Ova stavka obuhvaća:
- iskop materijala
- ispod prometnih površina ispitivanje zbijenosti posteljice koja treba iznositi Me=15N/mm²
- ukoliko je zbijenost manja od propisane izvršiti sanaciju posteljice do potrebne zbijenosti
Dio materijala iskoristit će se za ugradnju na trasi a višak odvesti.
Obračun po m³ iskopanog materijala u sraslom stanju.</t>
  </si>
  <si>
    <t>2-07</t>
  </si>
  <si>
    <t>PRIJEVOZ MATERIJALA</t>
  </si>
  <si>
    <t>Prijevoz viška iskopanog materijala. Rad obuhvaća prijevoz iskopanog materijala, od mjesta iskopa, koje može biti u trasi ili pozajmištu, do mjesta istovara u nasip ili odlagalište. Prijevoz materijala na dužinu do 6 km</t>
  </si>
  <si>
    <t>2-08</t>
  </si>
  <si>
    <t>UREĐENJE TEMELJNOG TLA</t>
  </si>
  <si>
    <t>2-08.1</t>
  </si>
  <si>
    <t>UREĐENJE TEMELJNOG TLA MEHANIČKIM ZBIJANJEM
Grubo i fino planiranje i valjanje posteljice prometnih, površina. Neravnine je potrebno zasjeći, a udubljenja napuniti materijalom tako da posteljica nakon valjanja dobije projektirane uzdužne i poprečne padove, sa točnosti ± 2 cm. Obračun po m² uvaljane posteljice.</t>
  </si>
  <si>
    <r>
      <t>m</t>
    </r>
    <r>
      <rPr>
        <vertAlign val="superscript"/>
        <sz val="12"/>
        <rFont val="Calibri"/>
        <family val="2"/>
        <charset val="238"/>
      </rPr>
      <t>2</t>
    </r>
  </si>
  <si>
    <t>2-16</t>
  </si>
  <si>
    <t>IZRADA BANKINA</t>
  </si>
  <si>
    <t>5.</t>
  </si>
  <si>
    <t>2-16.2</t>
  </si>
  <si>
    <t>IZRADA HUMUSIRANIH I ZATRAVLJENIH BANKINA
Izrada zemljanih obostranih bankina od materijala iz iskopa sa potrebnim zbijanjem i valjanjem. Obračun po m' bankine</t>
  </si>
  <si>
    <t>6.</t>
  </si>
  <si>
    <t>2-16.1</t>
  </si>
  <si>
    <t>IZRADA BANKINA OD ZRNATOG KAMENOG MATERIJALA
Izrada bankine od zrnatog kamenog materijala. Širina bankine iznosi prosječno 50 cm , a d=15 cm. Stavka obuhvaća dobavu, prijevoz , razastiranje, planiranje i zbijanje zrnatog kamenog materijala veličine zrna 0-63.</t>
  </si>
  <si>
    <t>C</t>
  </si>
  <si>
    <t>ODVODNJA</t>
  </si>
  <si>
    <t>3-01</t>
  </si>
  <si>
    <t>POVRŠINSKO ODVODNJAVANJE</t>
  </si>
  <si>
    <t>3-01.1</t>
  </si>
  <si>
    <t>ODVODNI JARCI</t>
  </si>
  <si>
    <t>3-01.1.1</t>
  </si>
  <si>
    <r>
      <t>JARAK BEZ OBLOGE
Iskop i profiliranje-čišćenje odvodnih jaraka bez obloge. Stavka obuhvaća strojni iskop-profiliranje jarka u tlu s uređenjem dna i pokosa jarka prema projektu s odbacivanjem materijala u stranu , razastiranjem i planiranjem materijala iz iskopa, te utovarom viška materijala i prijevozom na deponiju određenu od strane Investitora na udaljenost do 6 km. obračun radova po m' profiliranog kanala sa prosječnim iskopom &lt; 1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/m'. </t>
    </r>
  </si>
  <si>
    <t>3-02</t>
  </si>
  <si>
    <t>DRENAŽE</t>
  </si>
  <si>
    <t>3-02.1</t>
  </si>
  <si>
    <t>IZRADA PROCJEDNICA I DRENAŽE
Stavka obuhvaća dobavu i izvedbu drenažnog "klina" od zrnatog kamenog materijala kao produžetak donjeg nosivog sloja kolničke konstrukcije u širini bankina, obostrano ili samo u širini niže bankine, a na ručno isplaniranu podlogu u širini prema projektu. Zrnati kameni materijal ugrađuje se u debljni od 15 cm.</t>
  </si>
  <si>
    <t>D</t>
  </si>
  <si>
    <t>BETONSKI I ARMIRANO BETONSKI RADOVI</t>
  </si>
  <si>
    <t>3-03</t>
  </si>
  <si>
    <t>CESTOVNI PROPUSTI</t>
  </si>
  <si>
    <t>3-03.2
7-01.0.1
7-01.4</t>
  </si>
  <si>
    <t>PROPUSTI I MOSTOVI
Izrada kolnih ulaza prema privatnim parcelama š=4,0 m. Stavka obuhvaća rušenje postojećih kolnih ulaza na mjestima gdje dolazi do bitne izmjene u načinu korištenja pristupa (pomicanje trase, produbljenje kanala za odvodnju i dr.) te izvedba novih ulaza na dijelu ceste gdje se izvodi novi kanal. U radove su uključeni  postavljanje bc fi 500, izvedba AB zabata, te zasipavanje cijevi šljunkovitim materijalom  te izvedba AB ploče 4x4 m debljne 12 cm.</t>
  </si>
  <si>
    <t>a/ kolni ulaz - ravni</t>
  </si>
  <si>
    <t>kom</t>
  </si>
  <si>
    <t>E</t>
  </si>
  <si>
    <t>KOLNIČKA KONSTRUKCIJA</t>
  </si>
  <si>
    <t>5-01</t>
  </si>
  <si>
    <t>NOSIVI SLOJ OD ZRNATOG KAMENOG MATERIJALA BEZ VEZIVA</t>
  </si>
  <si>
    <r>
      <t>Dobava i izvedba nosivog sloja od mehanički zbijenog  šljunčanog materijala debljine sloja 40-45 cm u zbijenom stanju od mehanički zbijenog kamenog-tucaničkog materijala (0-63 mm). Za gornji - završni sloj koristiti tucanik 0-31,5 mm. Gornja površina treba biti poravnata prema projektu sa točnošću ±2 cm. Izradi ovog sloja pristupa se nakon preuzimanja posteljice po nadzornom inženjeru. Granulometrijski sastav treba udovoljiti normiranim uvjetima. Modul stišljivosti dobiven ispitivanjem kružnom pločom ø30 cm treba biti Ms=80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. U jediničnu cijenu potrebno je uključiti sav rad i materijal potreban za izvedbu tamponskog sloja tražene zbijenosti.
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tamponskog sloja u zbijenom stanju, potpuno pripremljenom za izradu asfalta.</t>
    </r>
  </si>
  <si>
    <t>Dobava, transport i ugradnja geotekstila TIP 300 na trasi planirane prometnice i objekata.  U jediničnu cijenu uključen sav potreban rad, materijal s preklopima i pričvrsnim sredstvima.</t>
  </si>
  <si>
    <t xml:space="preserve">Izrada otresišta na priključnim putevima i prilaznim rampama u debljini d=25 cm. Rad obuhvaća izradu nosivog sloja od kamenog materijala u sloju debljne 25 cm u površini prema odobrenju nadzornog inženjera. </t>
  </si>
  <si>
    <t>5-05</t>
  </si>
  <si>
    <t>BITUMENIZIRANI NOSIVO-HABAJUĆI SLOJ</t>
  </si>
  <si>
    <r>
      <t>Dobava i izrada nosivog sloja od bitumeniziranog drobljenog kamenog materijala AC 16 BASE 50/70   u sloju debljine 5 cm. Gornji bitumenizirani nosivi sloj  sastavljen je od mješavine kamenog brašna, kamenog materijala najveće veličine zrna 22 mm i bitumena kao veziva. Kamen (eruptivni ili alternativno dolomit) kao sirovina za proizvodnju drobljenih kamenih materijalatreba zadovoljavati uvjete kvalitete dane standardima. Svojstva izvedenog sloja trebaju zadovoljiti uvjete dane standardom u pogledu fizičko-mehaničkih svojstava, debljine, visine, poprečnog nagiba, položaja i ravnosti sloja. Osiguranje kvalitete provodi se prema propisima. S izradom ovog sloja može se početi nakon preuzimanja tamponskog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površine ugrađenog sloja u uvaljanom stanju.
AC 16 BASE 50/70   d=6 cm </t>
    </r>
  </si>
  <si>
    <r>
      <t>Dobava, izrada i ugradnja asfaltbetona - habajući sloj AC 11 SURF 50/70 , debljine 4 cm. S izradom ovog sloja može se početi nakon preuzimanja prethodnog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izvedenog asfaltbetona u debljini sloja 4 cm u uvaljanom stanju.
 AC 11 SURF 50/70 d=4 cm</t>
    </r>
  </si>
  <si>
    <t>F</t>
  </si>
  <si>
    <t>PROMETNA SIGNALIZACIJA</t>
  </si>
  <si>
    <t>9-01</t>
  </si>
  <si>
    <t>PROMETNI ZNAKOVI (VERTIKALNA SIGNALIZACIJA)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</si>
  <si>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</si>
  <si>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9-01.1</t>
  </si>
  <si>
    <t>B 01</t>
  </si>
  <si>
    <t>UKUPNO E</t>
  </si>
  <si>
    <t>REKAPITULACIJA</t>
  </si>
  <si>
    <t>BETONSKI I ARMIRANOBETONSKI RADOVI</t>
  </si>
  <si>
    <t xml:space="preserve">VERTIKALNA I HORIZONTALNA SIGNALIZACIJA </t>
  </si>
  <si>
    <t>UKUPNO</t>
  </si>
  <si>
    <t>PDV 25%</t>
  </si>
  <si>
    <t>SVEUKUPNO</t>
  </si>
  <si>
    <t xml:space="preserve">Napomena: </t>
  </si>
  <si>
    <r>
      <t xml:space="preserve">kpl = </t>
    </r>
    <r>
      <rPr>
        <sz val="12"/>
        <rFont val="Calibri"/>
        <family val="2"/>
        <charset val="238"/>
        <scheme val="minor"/>
      </rPr>
      <t>komplet</t>
    </r>
  </si>
  <si>
    <r>
      <t xml:space="preserve">kom = </t>
    </r>
    <r>
      <rPr>
        <sz val="12"/>
        <rFont val="Calibri"/>
        <family val="2"/>
        <charset val="238"/>
        <scheme val="minor"/>
      </rPr>
      <t>komad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</si>
</sst>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3">
    <font>
      <sz val="10"/>
      <name val="Arial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HRHelvetica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/>
    </xf>
    <xf numFmtId="4" fontId="2" fillId="0" borderId="0" xfId="0" applyNumberFormat="1" applyFont="1"/>
    <xf numFmtId="164" fontId="4" fillId="0" borderId="0" xfId="1" applyFont="1"/>
    <xf numFmtId="0" fontId="1" fillId="0" borderId="0" xfId="0" applyFont="1"/>
    <xf numFmtId="164" fontId="2" fillId="0" borderId="0" xfId="1" applyFont="1"/>
    <xf numFmtId="0" fontId="1" fillId="0" borderId="0" xfId="0" applyFont="1" applyAlignment="1">
      <alignment horizont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 vertical="top"/>
    </xf>
    <xf numFmtId="0" fontId="9" fillId="3" borderId="0" xfId="0" applyFont="1" applyFill="1" applyAlignment="1">
      <alignment wrapText="1" shrinkToFit="1"/>
    </xf>
    <xf numFmtId="0" fontId="9" fillId="3" borderId="0" xfId="0" applyFont="1" applyFill="1" applyAlignment="1">
      <alignment horizontal="center"/>
    </xf>
    <xf numFmtId="4" fontId="10" fillId="3" borderId="0" xfId="0" applyNumberFormat="1" applyFont="1" applyFill="1"/>
    <xf numFmtId="164" fontId="10" fillId="3" borderId="0" xfId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" fontId="2" fillId="0" borderId="0" xfId="0" quotePrefix="1" applyNumberFormat="1" applyFont="1" applyAlignment="1">
      <alignment horizontal="right" vertical="top"/>
    </xf>
    <xf numFmtId="0" fontId="2" fillId="0" borderId="0" xfId="0" quotePrefix="1" applyFont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wrapText="1" shrinkToFit="1"/>
    </xf>
    <xf numFmtId="0" fontId="9" fillId="0" borderId="2" xfId="0" applyFont="1" applyBorder="1" applyAlignment="1">
      <alignment horizontal="center"/>
    </xf>
    <xf numFmtId="4" fontId="10" fillId="0" borderId="2" xfId="0" applyNumberFormat="1" applyFont="1" applyBorder="1"/>
    <xf numFmtId="164" fontId="10" fillId="0" borderId="2" xfId="1" applyFont="1" applyBorder="1"/>
    <xf numFmtId="0" fontId="10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wrapText="1" shrinkToFit="1"/>
    </xf>
    <xf numFmtId="0" fontId="9" fillId="0" borderId="0" xfId="0" applyFont="1" applyBorder="1" applyAlignment="1">
      <alignment horizontal="center"/>
    </xf>
    <xf numFmtId="4" fontId="10" fillId="0" borderId="0" xfId="0" applyNumberFormat="1" applyFont="1" applyBorder="1"/>
    <xf numFmtId="164" fontId="10" fillId="0" borderId="0" xfId="1" applyFont="1" applyBorder="1"/>
    <xf numFmtId="0" fontId="2" fillId="0" borderId="0" xfId="0" quotePrefix="1" applyFont="1" applyAlignment="1">
      <alignment horizontal="right" vertical="top" wrapText="1"/>
    </xf>
    <xf numFmtId="0" fontId="9" fillId="0" borderId="2" xfId="0" applyFont="1" applyBorder="1" applyAlignment="1">
      <alignment horizontal="centerContinuous" wrapText="1" shrinkToFit="1"/>
    </xf>
    <xf numFmtId="4" fontId="1" fillId="0" borderId="0" xfId="0" applyNumberFormat="1" applyFont="1"/>
    <xf numFmtId="0" fontId="12" fillId="0" borderId="0" xfId="0" applyFont="1" applyAlignment="1">
      <alignment wrapText="1" shrinkToFit="1"/>
    </xf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0" fillId="0" borderId="0" xfId="0" applyFont="1" applyFill="1" applyAlignment="1">
      <alignment horizontal="right" vertical="top"/>
    </xf>
    <xf numFmtId="0" fontId="9" fillId="0" borderId="0" xfId="0" applyFont="1" applyFill="1" applyAlignment="1">
      <alignment wrapText="1" shrinkToFit="1"/>
    </xf>
    <xf numFmtId="0" fontId="10" fillId="0" borderId="0" xfId="0" applyFont="1" applyFill="1" applyAlignment="1">
      <alignment wrapText="1" shrinkToFit="1"/>
    </xf>
    <xf numFmtId="4" fontId="10" fillId="0" borderId="0" xfId="0" applyNumberFormat="1" applyFont="1" applyFill="1"/>
    <xf numFmtId="164" fontId="10" fillId="0" borderId="0" xfId="1" applyFont="1" applyFill="1"/>
    <xf numFmtId="0" fontId="2" fillId="0" borderId="0" xfId="0" quotePrefix="1" applyFont="1" applyFill="1" applyAlignment="1">
      <alignment horizontal="right" vertical="top"/>
    </xf>
    <xf numFmtId="0" fontId="1" fillId="0" borderId="0" xfId="0" applyFont="1" applyFill="1" applyAlignment="1">
      <alignment wrapText="1" shrinkToFit="1"/>
    </xf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/>
    </xf>
    <xf numFmtId="4" fontId="2" fillId="0" borderId="2" xfId="0" applyNumberFormat="1" applyFont="1" applyBorder="1"/>
    <xf numFmtId="164" fontId="2" fillId="0" borderId="4" xfId="1" applyFont="1" applyBorder="1"/>
    <xf numFmtId="0" fontId="10" fillId="0" borderId="5" xfId="0" applyFont="1" applyBorder="1" applyAlignment="1">
      <alignment horizontal="right" vertical="top"/>
    </xf>
    <xf numFmtId="0" fontId="9" fillId="0" borderId="5" xfId="0" applyFont="1" applyBorder="1" applyAlignment="1">
      <alignment wrapText="1" shrinkToFit="1"/>
    </xf>
    <xf numFmtId="0" fontId="9" fillId="0" borderId="5" xfId="0" applyFont="1" applyBorder="1" applyAlignment="1">
      <alignment horizontal="center"/>
    </xf>
    <xf numFmtId="4" fontId="10" fillId="0" borderId="5" xfId="0" applyNumberFormat="1" applyFont="1" applyBorder="1"/>
    <xf numFmtId="164" fontId="10" fillId="0" borderId="5" xfId="1" applyFont="1" applyBorder="1"/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wrapText="1" shrinkToFit="1"/>
    </xf>
    <xf numFmtId="0" fontId="9" fillId="0" borderId="0" xfId="0" applyFont="1" applyAlignment="1">
      <alignment horizontal="center"/>
    </xf>
    <xf numFmtId="4" fontId="10" fillId="0" borderId="0" xfId="0" applyNumberFormat="1" applyFont="1"/>
    <xf numFmtId="164" fontId="10" fillId="0" borderId="0" xfId="1" applyFont="1"/>
    <xf numFmtId="164" fontId="9" fillId="0" borderId="0" xfId="0" applyNumberFormat="1" applyFont="1"/>
    <xf numFmtId="0" fontId="10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wrapText="1" shrinkToFit="1"/>
    </xf>
    <xf numFmtId="0" fontId="9" fillId="0" borderId="6" xfId="0" applyFont="1" applyBorder="1" applyAlignment="1">
      <alignment horizontal="center"/>
    </xf>
    <xf numFmtId="4" fontId="10" fillId="0" borderId="6" xfId="0" applyNumberFormat="1" applyFont="1" applyBorder="1"/>
    <xf numFmtId="164" fontId="10" fillId="0" borderId="6" xfId="1" applyFont="1" applyBorder="1"/>
    <xf numFmtId="9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49" fontId="6" fillId="2" borderId="1" xfId="2" applyNumberFormat="1" applyFont="1" applyFill="1" applyBorder="1" applyAlignment="1">
      <alignment horizontal="left" vertical="center" wrapText="1"/>
    </xf>
    <xf numFmtId="49" fontId="8" fillId="0" borderId="0" xfId="2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wrapText="1" shrinkToFit="1"/>
    </xf>
    <xf numFmtId="0" fontId="9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3">
    <cellStyle name="Normal 2" xfId="2" xr:uid="{00000000-0005-0000-0000-000002000000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104"/>
  <sheetViews>
    <sheetView tabSelected="1" view="pageBreakPreview" topLeftCell="A7" zoomScaleNormal="100" zoomScaleSheetLayoutView="100" workbookViewId="0">
      <selection activeCell="C3" sqref="C3"/>
    </sheetView>
  </sheetViews>
  <sheetFormatPr defaultRowHeight="15.75"/>
  <cols>
    <col min="1" max="1" width="8.140625" style="72" customWidth="1"/>
    <col min="2" max="2" width="8.5703125" style="50" customWidth="1"/>
    <col min="3" max="3" width="45.140625" style="1" customWidth="1"/>
    <col min="4" max="4" width="6.85546875" style="2" customWidth="1"/>
    <col min="5" max="5" width="8.85546875" style="3" customWidth="1"/>
    <col min="6" max="6" width="8.140625" style="3" bestFit="1" customWidth="1"/>
    <col min="7" max="7" width="14" style="6" customWidth="1"/>
    <col min="8" max="8" width="11.7109375" style="5" bestFit="1" customWidth="1"/>
    <col min="9" max="9" width="13.5703125" style="5" bestFit="1" customWidth="1"/>
    <col min="10" max="16384" width="9.140625" style="5"/>
  </cols>
  <sheetData>
    <row r="1" spans="1:10">
      <c r="A1" s="85" t="s">
        <v>0</v>
      </c>
      <c r="B1" s="85"/>
      <c r="C1" s="1" t="s">
        <v>1</v>
      </c>
      <c r="F1" s="3" t="s">
        <v>2</v>
      </c>
      <c r="G1" s="4" t="s">
        <v>3</v>
      </c>
    </row>
    <row r="2" spans="1:10">
      <c r="A2" s="85" t="s">
        <v>4</v>
      </c>
      <c r="B2" s="85"/>
      <c r="C2" s="1" t="s">
        <v>5</v>
      </c>
    </row>
    <row r="3" spans="1:10" ht="47.25">
      <c r="A3" s="85" t="s">
        <v>6</v>
      </c>
      <c r="B3" s="85"/>
      <c r="C3" s="1" t="s">
        <v>7</v>
      </c>
      <c r="D3" s="7"/>
    </row>
    <row r="4" spans="1:10">
      <c r="A4" s="85" t="s">
        <v>8</v>
      </c>
      <c r="B4" s="85"/>
      <c r="C4" s="1" t="s">
        <v>9</v>
      </c>
    </row>
    <row r="5" spans="1:10">
      <c r="A5" s="83" t="s">
        <v>10</v>
      </c>
      <c r="B5" s="83"/>
      <c r="C5" s="83"/>
      <c r="D5" s="83"/>
      <c r="E5" s="83"/>
      <c r="F5" s="83"/>
      <c r="G5" s="83"/>
    </row>
    <row r="6" spans="1:10" ht="24.75" customHeight="1">
      <c r="A6" s="73" t="s">
        <v>11</v>
      </c>
      <c r="B6" s="8" t="s">
        <v>12</v>
      </c>
      <c r="C6" s="9" t="s">
        <v>13</v>
      </c>
      <c r="D6" s="10" t="s">
        <v>14</v>
      </c>
      <c r="E6" s="11" t="s">
        <v>15</v>
      </c>
      <c r="F6" s="11" t="s">
        <v>16</v>
      </c>
      <c r="G6" s="12" t="s">
        <v>17</v>
      </c>
    </row>
    <row r="7" spans="1:10">
      <c r="A7" s="74"/>
      <c r="B7" s="13"/>
      <c r="C7" s="14"/>
      <c r="D7" s="15"/>
      <c r="E7" s="16"/>
      <c r="F7" s="16"/>
      <c r="G7" s="17"/>
    </row>
    <row r="8" spans="1:10" s="23" customFormat="1">
      <c r="A8" s="75" t="s">
        <v>18</v>
      </c>
      <c r="B8" s="18"/>
      <c r="C8" s="19" t="s">
        <v>19</v>
      </c>
      <c r="D8" s="20"/>
      <c r="E8" s="21"/>
      <c r="F8" s="21"/>
      <c r="G8" s="22"/>
      <c r="J8" s="24"/>
    </row>
    <row r="9" spans="1:10">
      <c r="B9" s="25"/>
    </row>
    <row r="10" spans="1:10">
      <c r="A10" s="72" t="s">
        <v>20</v>
      </c>
      <c r="B10" s="26" t="s">
        <v>21</v>
      </c>
      <c r="C10" s="1" t="s">
        <v>22</v>
      </c>
      <c r="D10" s="2" t="s">
        <v>23</v>
      </c>
      <c r="E10" s="3">
        <v>1</v>
      </c>
      <c r="F10" s="3">
        <v>0</v>
      </c>
      <c r="G10" s="6">
        <f>ROUND(E10*F10,2)</f>
        <v>0</v>
      </c>
    </row>
    <row r="11" spans="1:10">
      <c r="B11" s="26"/>
    </row>
    <row r="12" spans="1:10">
      <c r="B12" s="26" t="s">
        <v>24</v>
      </c>
      <c r="C12" s="1" t="s">
        <v>25</v>
      </c>
    </row>
    <row r="13" spans="1:10" ht="63">
      <c r="A13" s="72" t="s">
        <v>26</v>
      </c>
      <c r="B13" s="26" t="s">
        <v>24</v>
      </c>
      <c r="C13" s="1" t="s">
        <v>27</v>
      </c>
      <c r="D13" s="2" t="s">
        <v>23</v>
      </c>
      <c r="E13" s="3">
        <v>1</v>
      </c>
      <c r="F13" s="3">
        <v>0</v>
      </c>
      <c r="G13" s="6">
        <f>ROUND(E13*F13,2)</f>
        <v>0</v>
      </c>
    </row>
    <row r="14" spans="1:10">
      <c r="B14" s="26"/>
    </row>
    <row r="15" spans="1:10" ht="63">
      <c r="A15" s="72" t="s">
        <v>28</v>
      </c>
      <c r="B15" s="26"/>
      <c r="C15" s="1" t="s">
        <v>29</v>
      </c>
      <c r="D15" s="2" t="s">
        <v>30</v>
      </c>
      <c r="E15" s="3">
        <v>10</v>
      </c>
      <c r="F15" s="3">
        <v>0</v>
      </c>
      <c r="G15" s="6">
        <f>ROUND(E15*F15,2)</f>
        <v>0</v>
      </c>
    </row>
    <row r="17" spans="1:7" s="23" customFormat="1">
      <c r="A17" s="76"/>
      <c r="B17" s="27"/>
      <c r="C17" s="28" t="str">
        <f>"UKUPNO "&amp;C8</f>
        <v>UKUPNO PRIPREMNI RADOVI</v>
      </c>
      <c r="D17" s="29"/>
      <c r="E17" s="30"/>
      <c r="F17" s="30"/>
      <c r="G17" s="31">
        <f>SUM(G9:G15)</f>
        <v>0</v>
      </c>
    </row>
    <row r="18" spans="1:7" s="23" customFormat="1">
      <c r="A18" s="77"/>
      <c r="B18" s="32"/>
      <c r="C18" s="33"/>
      <c r="D18" s="34"/>
      <c r="E18" s="35"/>
      <c r="F18" s="35"/>
      <c r="G18" s="36"/>
    </row>
    <row r="20" spans="1:7" s="23" customFormat="1">
      <c r="A20" s="75" t="s">
        <v>31</v>
      </c>
      <c r="B20" s="18"/>
      <c r="C20" s="19" t="s">
        <v>32</v>
      </c>
      <c r="D20" s="20"/>
      <c r="E20" s="21"/>
      <c r="F20" s="21"/>
      <c r="G20" s="22"/>
    </row>
    <row r="22" spans="1:7">
      <c r="B22" s="26" t="s">
        <v>33</v>
      </c>
      <c r="C22" s="1" t="s">
        <v>34</v>
      </c>
    </row>
    <row r="23" spans="1:7" ht="142.5" customHeight="1">
      <c r="A23" s="72" t="s">
        <v>20</v>
      </c>
      <c r="B23" s="26" t="s">
        <v>33</v>
      </c>
      <c r="C23" s="1" t="s">
        <v>35</v>
      </c>
      <c r="D23" s="2" t="s">
        <v>36</v>
      </c>
      <c r="E23" s="3">
        <v>135</v>
      </c>
      <c r="F23" s="3">
        <v>0</v>
      </c>
      <c r="G23" s="6">
        <f>ROUND(E23*F23,2)</f>
        <v>0</v>
      </c>
    </row>
    <row r="24" spans="1:7">
      <c r="B24" s="26"/>
    </row>
    <row r="25" spans="1:7">
      <c r="B25" s="26" t="s">
        <v>37</v>
      </c>
      <c r="C25" s="1" t="s">
        <v>38</v>
      </c>
    </row>
    <row r="26" spans="1:7" ht="224.25" customHeight="1">
      <c r="A26" s="72" t="s">
        <v>39</v>
      </c>
      <c r="B26" s="26" t="s">
        <v>40</v>
      </c>
      <c r="C26" s="1" t="s">
        <v>41</v>
      </c>
      <c r="D26" s="2" t="s">
        <v>36</v>
      </c>
      <c r="E26" s="3">
        <v>350</v>
      </c>
      <c r="F26" s="3">
        <v>0</v>
      </c>
      <c r="G26" s="6">
        <f>ROUND(E26*F26,2)</f>
        <v>0</v>
      </c>
    </row>
    <row r="27" spans="1:7">
      <c r="B27" s="26"/>
    </row>
    <row r="28" spans="1:7">
      <c r="B28" s="26" t="s">
        <v>42</v>
      </c>
      <c r="C28" s="1" t="s">
        <v>43</v>
      </c>
    </row>
    <row r="29" spans="1:7" ht="95.25" customHeight="1">
      <c r="A29" s="72" t="s">
        <v>26</v>
      </c>
      <c r="B29" s="26" t="s">
        <v>42</v>
      </c>
      <c r="C29" s="1" t="s">
        <v>44</v>
      </c>
      <c r="D29" s="2" t="s">
        <v>36</v>
      </c>
      <c r="E29" s="3">
        <v>420</v>
      </c>
      <c r="F29" s="3">
        <v>0</v>
      </c>
      <c r="G29" s="6">
        <f>ROUND(E29*F29,2)</f>
        <v>0</v>
      </c>
    </row>
    <row r="30" spans="1:7">
      <c r="B30" s="26"/>
    </row>
    <row r="31" spans="1:7">
      <c r="B31" s="26" t="s">
        <v>45</v>
      </c>
      <c r="C31" s="1" t="s">
        <v>46</v>
      </c>
    </row>
    <row r="32" spans="1:7" ht="126" customHeight="1">
      <c r="A32" s="72" t="s">
        <v>28</v>
      </c>
      <c r="B32" s="26" t="s">
        <v>47</v>
      </c>
      <c r="C32" s="1" t="s">
        <v>48</v>
      </c>
      <c r="D32" s="2" t="s">
        <v>49</v>
      </c>
      <c r="E32" s="3">
        <v>850</v>
      </c>
      <c r="F32" s="3">
        <v>0</v>
      </c>
      <c r="G32" s="6">
        <f>ROUND(E32*F32,2)</f>
        <v>0</v>
      </c>
    </row>
    <row r="34" spans="1:7">
      <c r="B34" s="26" t="s">
        <v>50</v>
      </c>
      <c r="C34" s="1" t="s">
        <v>51</v>
      </c>
    </row>
    <row r="35" spans="1:7" ht="78.75">
      <c r="A35" s="72" t="s">
        <v>52</v>
      </c>
      <c r="B35" s="26" t="s">
        <v>53</v>
      </c>
      <c r="C35" s="1" t="s">
        <v>54</v>
      </c>
      <c r="D35" s="2" t="s">
        <v>30</v>
      </c>
      <c r="E35" s="3">
        <v>60</v>
      </c>
      <c r="F35" s="3">
        <v>0</v>
      </c>
      <c r="G35" s="6">
        <f>ROUND(E35*F35,2)</f>
        <v>0</v>
      </c>
    </row>
    <row r="37" spans="1:7" ht="109.5" customHeight="1">
      <c r="A37" s="72" t="s">
        <v>55</v>
      </c>
      <c r="B37" s="26" t="s">
        <v>56</v>
      </c>
      <c r="C37" s="1" t="s">
        <v>57</v>
      </c>
      <c r="D37" s="2" t="s">
        <v>36</v>
      </c>
      <c r="E37" s="3">
        <v>63</v>
      </c>
      <c r="F37" s="3">
        <v>0</v>
      </c>
      <c r="G37" s="6">
        <f>ROUND(E37*F37,2)</f>
        <v>0</v>
      </c>
    </row>
    <row r="39" spans="1:7" s="23" customFormat="1">
      <c r="A39" s="76"/>
      <c r="B39" s="27"/>
      <c r="C39" s="28" t="str">
        <f>"UKUPNO "&amp;C20</f>
        <v>UKUPNO ZEMLJANI RADOVI</v>
      </c>
      <c r="D39" s="29"/>
      <c r="E39" s="30"/>
      <c r="F39" s="30"/>
      <c r="G39" s="31">
        <f>SUM(G21:G38)</f>
        <v>0</v>
      </c>
    </row>
    <row r="40" spans="1:7" s="23" customFormat="1">
      <c r="A40" s="77"/>
      <c r="B40" s="32"/>
      <c r="C40" s="33"/>
      <c r="D40" s="34"/>
      <c r="E40" s="35"/>
      <c r="F40" s="35"/>
      <c r="G40" s="36"/>
    </row>
    <row r="41" spans="1:7" s="23" customFormat="1">
      <c r="A41" s="75" t="s">
        <v>58</v>
      </c>
      <c r="B41" s="18"/>
      <c r="C41" s="19" t="s">
        <v>59</v>
      </c>
      <c r="D41" s="20"/>
      <c r="E41" s="21"/>
      <c r="F41" s="21"/>
      <c r="G41" s="22"/>
    </row>
    <row r="43" spans="1:7">
      <c r="B43" s="26" t="s">
        <v>60</v>
      </c>
      <c r="C43" s="1" t="s">
        <v>61</v>
      </c>
    </row>
    <row r="44" spans="1:7">
      <c r="B44" s="26" t="s">
        <v>62</v>
      </c>
      <c r="C44" s="1" t="s">
        <v>63</v>
      </c>
    </row>
    <row r="45" spans="1:7" ht="176.25" customHeight="1">
      <c r="A45" s="72" t="s">
        <v>20</v>
      </c>
      <c r="B45" s="26" t="s">
        <v>64</v>
      </c>
      <c r="C45" s="1" t="s">
        <v>65</v>
      </c>
      <c r="D45" s="2" t="s">
        <v>30</v>
      </c>
      <c r="E45" s="3">
        <v>10</v>
      </c>
      <c r="F45" s="3">
        <v>0</v>
      </c>
      <c r="G45" s="6">
        <f>ROUND(E45*F45,2)</f>
        <v>0</v>
      </c>
    </row>
    <row r="47" spans="1:7">
      <c r="B47" s="26" t="s">
        <v>66</v>
      </c>
      <c r="C47" s="1" t="s">
        <v>67</v>
      </c>
    </row>
    <row r="48" spans="1:7" ht="126.75" customHeight="1">
      <c r="A48" s="72" t="s">
        <v>39</v>
      </c>
      <c r="B48" s="26" t="s">
        <v>68</v>
      </c>
      <c r="C48" s="1" t="s">
        <v>69</v>
      </c>
      <c r="D48" s="2" t="s">
        <v>36</v>
      </c>
      <c r="E48" s="3">
        <v>3.8</v>
      </c>
      <c r="F48" s="3">
        <v>0</v>
      </c>
      <c r="G48" s="6">
        <f>ROUND(E48*F48,2)</f>
        <v>0</v>
      </c>
    </row>
    <row r="50" spans="1:7" s="23" customFormat="1">
      <c r="A50" s="76"/>
      <c r="B50" s="27"/>
      <c r="C50" s="28" t="str">
        <f>"UKUPNO "&amp;C41</f>
        <v>UKUPNO ODVODNJA</v>
      </c>
      <c r="D50" s="29"/>
      <c r="E50" s="30"/>
      <c r="F50" s="30"/>
      <c r="G50" s="31">
        <f>SUM(G42:G48)</f>
        <v>0</v>
      </c>
    </row>
    <row r="53" spans="1:7">
      <c r="A53" s="75" t="s">
        <v>70</v>
      </c>
      <c r="B53" s="18"/>
      <c r="C53" s="19" t="s">
        <v>71</v>
      </c>
      <c r="D53" s="20"/>
      <c r="E53" s="21"/>
      <c r="F53" s="21"/>
      <c r="G53" s="22"/>
    </row>
    <row r="55" spans="1:7">
      <c r="B55" s="25" t="s">
        <v>72</v>
      </c>
      <c r="C55" s="1" t="s">
        <v>73</v>
      </c>
    </row>
    <row r="56" spans="1:7" ht="174" customHeight="1">
      <c r="A56" s="72" t="s">
        <v>20</v>
      </c>
      <c r="B56" s="37" t="s">
        <v>74</v>
      </c>
      <c r="C56" s="1" t="s">
        <v>75</v>
      </c>
    </row>
    <row r="57" spans="1:7">
      <c r="B57" s="37"/>
      <c r="C57" s="1" t="s">
        <v>76</v>
      </c>
      <c r="D57" s="2" t="s">
        <v>77</v>
      </c>
      <c r="E57" s="3">
        <v>16</v>
      </c>
      <c r="F57" s="3">
        <v>0</v>
      </c>
      <c r="G57" s="6">
        <f>ROUND(E57*F57,2)</f>
        <v>0</v>
      </c>
    </row>
    <row r="58" spans="1:7">
      <c r="B58" s="37"/>
    </row>
    <row r="60" spans="1:7" ht="15.75" customHeight="1">
      <c r="A60" s="76"/>
      <c r="B60" s="27"/>
      <c r="C60" s="38" t="str">
        <f>"UKUPNO "&amp;C53</f>
        <v>UKUPNO BETONSKI I ARMIRANO BETONSKI RADOVI</v>
      </c>
      <c r="D60" s="38"/>
      <c r="E60" s="30"/>
      <c r="F60" s="30"/>
      <c r="G60" s="31">
        <f>SUM(G56:G59)</f>
        <v>0</v>
      </c>
    </row>
    <row r="64" spans="1:7" s="23" customFormat="1">
      <c r="A64" s="75" t="s">
        <v>78</v>
      </c>
      <c r="B64" s="18"/>
      <c r="C64" s="19" t="s">
        <v>79</v>
      </c>
      <c r="D64" s="20"/>
      <c r="E64" s="21"/>
      <c r="F64" s="21"/>
      <c r="G64" s="22"/>
    </row>
    <row r="66" spans="1:9" ht="31.5">
      <c r="B66" s="26" t="s">
        <v>80</v>
      </c>
      <c r="C66" s="1" t="s">
        <v>81</v>
      </c>
    </row>
    <row r="67" spans="1:9" ht="303.75" customHeight="1">
      <c r="A67" s="72" t="s">
        <v>20</v>
      </c>
      <c r="B67" s="26" t="s">
        <v>80</v>
      </c>
      <c r="C67" s="1" t="s">
        <v>82</v>
      </c>
      <c r="D67" s="2" t="s">
        <v>36</v>
      </c>
      <c r="E67" s="3">
        <v>390</v>
      </c>
      <c r="F67" s="3">
        <v>0</v>
      </c>
      <c r="G67" s="6">
        <f>ROUND(E67*F67,2)</f>
        <v>0</v>
      </c>
      <c r="I67" s="39"/>
    </row>
    <row r="68" spans="1:9">
      <c r="B68" s="26"/>
      <c r="I68" s="39"/>
    </row>
    <row r="69" spans="1:9" ht="64.5" customHeight="1">
      <c r="A69" s="72" t="s">
        <v>39</v>
      </c>
      <c r="B69" s="26"/>
      <c r="C69" s="1" t="s">
        <v>83</v>
      </c>
      <c r="D69" s="2" t="s">
        <v>49</v>
      </c>
      <c r="E69" s="3">
        <v>520</v>
      </c>
      <c r="F69" s="3">
        <v>0</v>
      </c>
      <c r="G69" s="6">
        <f>ROUND(E69*F69,2)</f>
        <v>0</v>
      </c>
      <c r="I69" s="39"/>
    </row>
    <row r="71" spans="1:9" ht="78.75">
      <c r="A71" s="72" t="s">
        <v>26</v>
      </c>
      <c r="B71" s="26" t="s">
        <v>80</v>
      </c>
      <c r="C71" s="1" t="s">
        <v>84</v>
      </c>
      <c r="D71" s="2" t="s">
        <v>36</v>
      </c>
      <c r="E71" s="3">
        <v>25</v>
      </c>
      <c r="F71" s="3">
        <v>0</v>
      </c>
      <c r="G71" s="6">
        <f>ROUND(E71*F71,2)</f>
        <v>0</v>
      </c>
    </row>
    <row r="73" spans="1:9">
      <c r="B73" s="26" t="s">
        <v>85</v>
      </c>
      <c r="C73" s="1" t="s">
        <v>86</v>
      </c>
    </row>
    <row r="74" spans="1:9" ht="364.5">
      <c r="A74" s="72" t="s">
        <v>52</v>
      </c>
      <c r="B74" s="25" t="s">
        <v>85</v>
      </c>
      <c r="C74" s="40" t="s">
        <v>87</v>
      </c>
      <c r="D74" s="41" t="s">
        <v>49</v>
      </c>
      <c r="E74" s="42">
        <v>750</v>
      </c>
      <c r="F74" s="3">
        <v>0</v>
      </c>
      <c r="G74" s="6">
        <f>ROUND(E74*F74,2)</f>
        <v>0</v>
      </c>
      <c r="I74" s="39"/>
    </row>
    <row r="75" spans="1:9">
      <c r="B75" s="26"/>
      <c r="C75" s="40"/>
      <c r="D75" s="41"/>
      <c r="E75" s="42"/>
      <c r="I75" s="39"/>
    </row>
    <row r="76" spans="1:9" ht="164.25" customHeight="1">
      <c r="A76" s="72" t="s">
        <v>55</v>
      </c>
      <c r="B76" s="26"/>
      <c r="C76" s="40" t="s">
        <v>88</v>
      </c>
      <c r="D76" s="41" t="s">
        <v>49</v>
      </c>
      <c r="E76" s="3">
        <v>750</v>
      </c>
      <c r="F76" s="3">
        <v>0</v>
      </c>
      <c r="G76" s="6">
        <f>ROUND(E76*F76,2)</f>
        <v>0</v>
      </c>
      <c r="I76" s="39"/>
    </row>
    <row r="78" spans="1:9" s="23" customFormat="1">
      <c r="A78" s="76"/>
      <c r="B78" s="27"/>
      <c r="C78" s="28" t="str">
        <f>"UKUPNO "&amp;C64</f>
        <v>UKUPNO KOLNIČKA KONSTRUKCIJA</v>
      </c>
      <c r="D78" s="29"/>
      <c r="E78" s="30"/>
      <c r="F78" s="30"/>
      <c r="G78" s="31">
        <f>SUM(G65:G77)</f>
        <v>0</v>
      </c>
    </row>
    <row r="80" spans="1:9" s="23" customFormat="1" ht="16.5" customHeight="1">
      <c r="A80" s="75" t="s">
        <v>89</v>
      </c>
      <c r="B80" s="18"/>
      <c r="C80" s="19" t="s">
        <v>90</v>
      </c>
      <c r="D80" s="19"/>
      <c r="E80" s="19"/>
      <c r="F80" s="21"/>
      <c r="G80" s="22"/>
    </row>
    <row r="81" spans="1:7" s="23" customFormat="1" ht="16.5" customHeight="1">
      <c r="A81" s="78"/>
      <c r="B81" s="43"/>
      <c r="C81" s="44"/>
      <c r="D81" s="44"/>
      <c r="E81" s="45"/>
      <c r="F81" s="46"/>
      <c r="G81" s="47"/>
    </row>
    <row r="82" spans="1:7" s="23" customFormat="1" ht="33" customHeight="1">
      <c r="A82" s="78"/>
      <c r="B82" s="48" t="s">
        <v>91</v>
      </c>
      <c r="C82" s="49" t="s">
        <v>92</v>
      </c>
      <c r="D82" s="44"/>
      <c r="E82" s="45"/>
      <c r="F82" s="46"/>
      <c r="G82" s="47"/>
    </row>
    <row r="83" spans="1:7" ht="126">
      <c r="A83" s="72" t="s">
        <v>20</v>
      </c>
      <c r="C83" s="1" t="s">
        <v>93</v>
      </c>
    </row>
    <row r="84" spans="1:7">
      <c r="B84" s="26" t="s">
        <v>94</v>
      </c>
      <c r="C84" s="1" t="s">
        <v>95</v>
      </c>
      <c r="D84" s="2" t="s">
        <v>77</v>
      </c>
      <c r="E84" s="3">
        <v>1</v>
      </c>
      <c r="F84" s="3">
        <v>0</v>
      </c>
      <c r="G84" s="6">
        <f>ROUND(E84*F84,2)</f>
        <v>0</v>
      </c>
    </row>
    <row r="86" spans="1:7">
      <c r="A86" s="76"/>
      <c r="B86" s="27"/>
      <c r="C86" s="28" t="s">
        <v>96</v>
      </c>
      <c r="D86" s="29"/>
      <c r="E86" s="30"/>
      <c r="F86" s="30"/>
      <c r="G86" s="31">
        <f>SUM(G84:G85)</f>
        <v>0</v>
      </c>
    </row>
    <row r="90" spans="1:7" ht="18.75" customHeight="1">
      <c r="A90" s="79"/>
      <c r="B90" s="51"/>
      <c r="C90" s="28" t="s">
        <v>97</v>
      </c>
      <c r="D90" s="52"/>
      <c r="E90" s="53"/>
      <c r="F90" s="53"/>
      <c r="G90" s="54"/>
    </row>
    <row r="91" spans="1:7" s="23" customFormat="1">
      <c r="A91" s="77" t="s">
        <v>18</v>
      </c>
      <c r="B91" s="32"/>
      <c r="C91" s="33" t="s">
        <v>19</v>
      </c>
      <c r="D91" s="34"/>
      <c r="E91" s="35"/>
      <c r="F91" s="35"/>
      <c r="G91" s="36">
        <f>SUM(G17)</f>
        <v>0</v>
      </c>
    </row>
    <row r="92" spans="1:7" s="23" customFormat="1">
      <c r="A92" s="77" t="s">
        <v>31</v>
      </c>
      <c r="B92" s="32"/>
      <c r="C92" s="33" t="s">
        <v>32</v>
      </c>
      <c r="D92" s="34"/>
      <c r="E92" s="35"/>
      <c r="F92" s="35"/>
      <c r="G92" s="36">
        <f>SUM(G39)</f>
        <v>0</v>
      </c>
    </row>
    <row r="93" spans="1:7" s="23" customFormat="1">
      <c r="A93" s="77" t="s">
        <v>58</v>
      </c>
      <c r="B93" s="32"/>
      <c r="C93" s="33" t="s">
        <v>59</v>
      </c>
      <c r="D93" s="34"/>
      <c r="E93" s="35"/>
      <c r="F93" s="35"/>
      <c r="G93" s="36">
        <f>SUM(G50)</f>
        <v>0</v>
      </c>
    </row>
    <row r="94" spans="1:7" s="23" customFormat="1">
      <c r="A94" s="77" t="s">
        <v>70</v>
      </c>
      <c r="B94" s="32"/>
      <c r="C94" s="33" t="s">
        <v>98</v>
      </c>
      <c r="D94" s="34"/>
      <c r="E94" s="35"/>
      <c r="F94" s="35"/>
      <c r="G94" s="36">
        <f>G60</f>
        <v>0</v>
      </c>
    </row>
    <row r="95" spans="1:7" s="23" customFormat="1">
      <c r="A95" s="77" t="s">
        <v>78</v>
      </c>
      <c r="B95" s="32"/>
      <c r="C95" s="33" t="s">
        <v>79</v>
      </c>
      <c r="D95" s="34"/>
      <c r="E95" s="35"/>
      <c r="F95" s="35"/>
      <c r="G95" s="36">
        <f>G78</f>
        <v>0</v>
      </c>
    </row>
    <row r="96" spans="1:7" s="23" customFormat="1" ht="16.5" customHeight="1">
      <c r="A96" s="80" t="s">
        <v>89</v>
      </c>
      <c r="B96" s="55"/>
      <c r="C96" s="56" t="s">
        <v>99</v>
      </c>
      <c r="D96" s="57"/>
      <c r="E96" s="58"/>
      <c r="F96" s="58"/>
      <c r="G96" s="59">
        <f>SUM(G86)</f>
        <v>0</v>
      </c>
    </row>
    <row r="97" spans="1:9" s="23" customFormat="1">
      <c r="A97" s="81"/>
      <c r="B97" s="60"/>
      <c r="C97" s="61" t="s">
        <v>100</v>
      </c>
      <c r="D97" s="62"/>
      <c r="E97" s="63"/>
      <c r="F97" s="63"/>
      <c r="G97" s="64">
        <f>SUM(G91:G96)</f>
        <v>0</v>
      </c>
      <c r="I97" s="65"/>
    </row>
    <row r="98" spans="1:9" s="23" customFormat="1" ht="16.5" thickBot="1">
      <c r="A98" s="82"/>
      <c r="B98" s="66"/>
      <c r="C98" s="67" t="s">
        <v>101</v>
      </c>
      <c r="D98" s="68"/>
      <c r="E98" s="69"/>
      <c r="F98" s="69"/>
      <c r="G98" s="70">
        <f>ROUND(G97*0.25,2)</f>
        <v>0</v>
      </c>
    </row>
    <row r="99" spans="1:9" s="23" customFormat="1" ht="16.5" thickTop="1">
      <c r="A99" s="77"/>
      <c r="B99" s="32"/>
      <c r="C99" s="33" t="s">
        <v>102</v>
      </c>
      <c r="D99" s="34"/>
      <c r="E99" s="35"/>
      <c r="F99" s="35"/>
      <c r="G99" s="36"/>
    </row>
    <row r="100" spans="1:9" s="23" customFormat="1">
      <c r="A100" s="77"/>
      <c r="B100" s="32"/>
      <c r="C100" s="33"/>
      <c r="D100" s="34"/>
      <c r="E100" s="35"/>
      <c r="F100" s="35"/>
      <c r="G100" s="36"/>
    </row>
    <row r="101" spans="1:9" s="23" customFormat="1">
      <c r="A101" s="84" t="s">
        <v>103</v>
      </c>
      <c r="B101" s="84"/>
      <c r="C101" s="33" t="s">
        <v>104</v>
      </c>
      <c r="D101" s="34"/>
      <c r="E101" s="35"/>
      <c r="F101" s="35"/>
      <c r="G101" s="36"/>
    </row>
    <row r="102" spans="1:9" s="23" customFormat="1">
      <c r="A102" s="81"/>
      <c r="B102" s="60"/>
      <c r="C102" s="61" t="s">
        <v>105</v>
      </c>
      <c r="D102" s="71"/>
      <c r="E102" s="63"/>
      <c r="F102" s="63"/>
      <c r="G102" s="64">
        <f>SUM(G97:G98)</f>
        <v>0</v>
      </c>
    </row>
    <row r="103" spans="1:9" s="23" customFormat="1">
      <c r="A103" s="81"/>
      <c r="B103" s="60"/>
      <c r="C103" s="61"/>
      <c r="D103" s="62"/>
      <c r="E103" s="63"/>
      <c r="F103" s="63"/>
      <c r="G103" s="64"/>
    </row>
    <row r="104" spans="1:9">
      <c r="D104" s="62"/>
      <c r="E104" s="63"/>
      <c r="F104" s="63"/>
      <c r="G104" s="64"/>
    </row>
  </sheetData>
  <mergeCells count="6">
    <mergeCell ref="A5:G5"/>
    <mergeCell ref="A101:B101"/>
    <mergeCell ref="A1:B1"/>
    <mergeCell ref="A2:B2"/>
    <mergeCell ref="A3:B3"/>
    <mergeCell ref="A4:B4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  <rowBreaks count="4" manualBreakCount="4">
    <brk id="52" max="6" man="1"/>
    <brk id="63" max="6" man="1"/>
    <brk id="72" max="6" man="1"/>
    <brk id="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Općina SG</cp:lastModifiedBy>
  <cp:lastPrinted>2020-03-03T12:13:23Z</cp:lastPrinted>
  <dcterms:created xsi:type="dcterms:W3CDTF">2020-02-12T13:21:12Z</dcterms:created>
  <dcterms:modified xsi:type="dcterms:W3CDTF">2020-03-04T06:02:29Z</dcterms:modified>
</cp:coreProperties>
</file>