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SG\Downloads\"/>
    </mc:Choice>
  </mc:AlternateContent>
  <bookViews>
    <workbookView xWindow="0" yWindow="0" windowWidth="24000" windowHeight="14235" activeTab="4"/>
  </bookViews>
  <sheets>
    <sheet name="NASLOVNICA GLAVNA" sheetId="8" r:id="rId1"/>
    <sheet name="Građevinski i obrtnički radovi" sheetId="1" r:id="rId2"/>
    <sheet name="Vodovod i kanalizacija" sheetId="4" r:id="rId3"/>
    <sheet name="Elektrorehnički radovi" sheetId="7" r:id="rId4"/>
    <sheet name="REKAPITULACIJA" sheetId="6" r:id="rId5"/>
  </sheets>
  <externalReferences>
    <externalReference r:id="rId6"/>
    <externalReference r:id="rId7"/>
    <externalReference r:id="rId8"/>
    <externalReference r:id="rId9"/>
    <externalReference r:id="rId10"/>
    <externalReference r:id="rId11"/>
  </externalReferences>
  <definedNames>
    <definedName name="\0">#REF!</definedName>
    <definedName name="_1">#REF!</definedName>
    <definedName name="_Fill" hidden="1">#REF!</definedName>
    <definedName name="_Key1" hidden="1">#REF!</definedName>
    <definedName name="_Key2" hidden="1">#REF!</definedName>
    <definedName name="_Sort" hidden="1">#REF!</definedName>
    <definedName name="a">#REF!</definedName>
    <definedName name="ADRESA">'[1]Osn-Pod'!$C$9</definedName>
    <definedName name="ANEX_I">'[1]Osn-Pod'!#REF!</definedName>
    <definedName name="ANEX_II">'[1]Osn-Pod'!#REF!</definedName>
    <definedName name="ARAP_BROJ_SIT">#REF!</definedName>
    <definedName name="asdf1¸">#REF!</definedName>
    <definedName name="ATR">#REF!</definedName>
    <definedName name="AVANS_ISPL">'[1]Osn-Pod'!#REF!</definedName>
    <definedName name="AVANS_MJES">#REF!</definedName>
    <definedName name="b">#REF!</definedName>
    <definedName name="brisi">#REF!</definedName>
    <definedName name="BROJ_KUCA">#REF!</definedName>
    <definedName name="BROJ_LISTA">#REF!</definedName>
    <definedName name="BROJ_SIT">'[1]Osn-Pod'!#REF!</definedName>
    <definedName name="BROJ_UGOVORA">'[1]Osn-Pod'!$G$12</definedName>
    <definedName name="cijene">#REF!</definedName>
    <definedName name="COPY_1_4">#REF!</definedName>
    <definedName name="COPY_5_8">#REF!</definedName>
    <definedName name="če">[2]popisi!$C$1:$C$3</definedName>
    <definedName name="čelik">[3]popisi!$C$1:$C$3</definedName>
    <definedName name="DAT_SIT">'[1]Osn-Pod'!#REF!</definedName>
    <definedName name="DATOTEKA">'[1]Osn-Pod'!$E$5</definedName>
    <definedName name="datum">#REF!</definedName>
    <definedName name="DATUM_DANAS">'[1]Osn-Pod'!$G$9</definedName>
    <definedName name="DIONICE">'[1]Osn-Pod'!#REF!</definedName>
    <definedName name="E">#REF!</definedName>
    <definedName name="Excel_BuiltIn_Print_Area_1_1" localSheetId="3">'Elektrorehnički radovi'!$A$1:$F$96</definedName>
    <definedName name="Excel_BuiltIn_Print_Area_1_1">'Vodovod i kanalizacija'!$A$1:$E$185</definedName>
    <definedName name="Excel_BuiltIn_Print_Area_2">"$#REF!.$A$1:$F$993"</definedName>
    <definedName name="GLOB_RJES">'[4]Osn-Pod'!$E$14</definedName>
    <definedName name="GOD_POC">'[1]Osn-Pod'!#REF!</definedName>
    <definedName name="GOD_SIT">'[1]Osn-Pod'!#REF!</definedName>
    <definedName name="hjkl">#REF!</definedName>
    <definedName name="I">#REF!</definedName>
    <definedName name="II">#REF!</definedName>
    <definedName name="III">#REF!</definedName>
    <definedName name="IME_DAT">#REF!</definedName>
    <definedName name="IV">#REF!</definedName>
    <definedName name="IX">#REF!</definedName>
    <definedName name="KONZALTING">'[1]Osn-Pod'!$C$12</definedName>
    <definedName name="kopi">#REF!</definedName>
    <definedName name="KOR_IME">'[1]Osn-Pod'!$C$8</definedName>
    <definedName name="KOR_IME_OCA">'[1]Osn-Pod'!$E$8</definedName>
    <definedName name="KOR_PREZIME">'[1]Osn-Pod'!$C$7</definedName>
    <definedName name="KUCE_U_OBRADI">#REF!</definedName>
    <definedName name="ll">#REF!</definedName>
    <definedName name="ma">[2]popisi!$A$1:$A$9</definedName>
    <definedName name="marke">[5]Sheet2!$A$1:$A$9</definedName>
    <definedName name="MJES_DIONICE">#REF!</definedName>
    <definedName name="MJES_IZVR">#REF!</definedName>
    <definedName name="MJES_OBVEZNICE">#REF!</definedName>
    <definedName name="MJES_POC">'[1]Osn-Pod'!#REF!</definedName>
    <definedName name="MJES_SIT">'[1]Osn-Pod'!#REF!</definedName>
    <definedName name="MJES_ZA_OBR">'[1]Osn-Pod'!#REF!</definedName>
    <definedName name="MJESTO">'[1]Osn-Pod'!$G$7</definedName>
    <definedName name="NASELJE">'[1]Osn-Pod'!$G$5</definedName>
    <definedName name="OBVEZNICE">'[1]Osn-Pod'!#REF!</definedName>
    <definedName name="ODG_PROJEKTANT">'[1]Osn-Pod'!#REF!</definedName>
    <definedName name="pero">'[1]Osn-Pod'!#REF!</definedName>
    <definedName name="Područje_Ispisa">#REF!</definedName>
    <definedName name="POVR_IV">'[4]Osn-Pod'!$G$19</definedName>
    <definedName name="PREDH_SIT">#REF!</definedName>
    <definedName name="_xlnm.Print_Area" localSheetId="3">'Elektrorehnički radovi'!$A$1:$F$88</definedName>
    <definedName name="_xlnm.Print_Area" localSheetId="1">'Građevinski i obrtnički radovi'!$A$1:$E$346</definedName>
    <definedName name="_xlnm.Print_Area" localSheetId="0">'NASLOVNICA GLAVNA'!$A$1:$U$38</definedName>
    <definedName name="_xlnm.Print_Area" localSheetId="4">REKAPITULACIJA!$A$1:$F$33</definedName>
    <definedName name="_xlnm.Print_Area" localSheetId="2">'Vodovod i kanalizacija'!$A$1:$E$177</definedName>
    <definedName name="_xlnm.Print_Area">#REF!</definedName>
    <definedName name="_xlnm.Print_Titles" localSheetId="3">'Elektrorehnički radovi'!$1:$3</definedName>
    <definedName name="_xlnm.Print_Titles" localSheetId="1">'Građevinski i obrtnički radovi'!$1:$3</definedName>
    <definedName name="_xlnm.Print_Titles" localSheetId="2">'Vodovod i kanalizacija'!$1:$3</definedName>
    <definedName name="Print_tritles">#REF!</definedName>
    <definedName name="Print5">#REF!</definedName>
    <definedName name="Print6">#REF!</definedName>
    <definedName name="printa">#REF!</definedName>
    <definedName name="PRIV_SIT_II">#REF!</definedName>
    <definedName name="PRO_KRAJ_RADA">'[1]Osn-Pod'!#REF!</definedName>
    <definedName name="PROJEKTANT1">'[1]Osn-Pod'!$C$15</definedName>
    <definedName name="PROJEKTANT2">'[1]Osn-Pod'!$C$16</definedName>
    <definedName name="_xlnm.Recorder">#REF!</definedName>
    <definedName name="RED_BR_SIT">'[1]Osn-Pod'!#REF!</definedName>
    <definedName name="s">#REF!</definedName>
    <definedName name="SIFRA">'[4]Osn-Pod'!$G$11</definedName>
    <definedName name="SIFRA_UPUTE">'[1]Osn-Pod'!$E$10</definedName>
    <definedName name="SIT_BROJ">'[1]Osn-Pod'!#REF!</definedName>
    <definedName name="SKELA">#REF!</definedName>
    <definedName name="SKELARSKI">#REF!</definedName>
    <definedName name="ssss">#REF!</definedName>
    <definedName name="TEK_RACUN">'[1]Osn-Pod'!#REF!</definedName>
    <definedName name="UGOV_AVANS">'[1]Osn-Pod'!#REF!</definedName>
    <definedName name="UGOV_KRAJ_RADA">'[1]Osn-Pod'!#REF!</definedName>
    <definedName name="UGOV_POC_RADA">'[1]Osn-Pod'!#REF!</definedName>
    <definedName name="v">#REF!</definedName>
    <definedName name="VI">#REF!</definedName>
    <definedName name="VII">#REF!</definedName>
    <definedName name="VIII">#REF!</definedName>
    <definedName name="VRSTA_SIT">'[1]Osn-Pod'!#REF!</definedName>
    <definedName name="X">#REF!</definedName>
    <definedName name="XI">#REF!</definedName>
    <definedName name="XII">#REF!</definedName>
    <definedName name="XIII">#REF!</definedName>
    <definedName name="XIV">#REF!</definedName>
    <definedName name="XV">#REF!</definedName>
    <definedName name="XX">#REF!</definedName>
    <definedName name="XXX">#REF!</definedName>
    <definedName name="xyz">#REF!</definedName>
    <definedName name="ZAP">'[1]Osn-Pod'!#REF!</definedName>
  </definedNames>
  <calcPr calcId="152511"/>
</workbook>
</file>

<file path=xl/calcChain.xml><?xml version="1.0" encoding="utf-8"?>
<calcChain xmlns="http://schemas.openxmlformats.org/spreadsheetml/2006/main">
  <c r="H27" i="8" l="1"/>
  <c r="H24" i="8"/>
  <c r="H22" i="8"/>
  <c r="B16" i="6"/>
  <c r="E161" i="4"/>
  <c r="E164" i="4"/>
  <c r="E168" i="4"/>
  <c r="E169" i="4"/>
  <c r="E170" i="4"/>
  <c r="E171" i="4"/>
  <c r="E172" i="4"/>
  <c r="E158" i="4"/>
  <c r="E175" i="4" s="1"/>
  <c r="E138" i="4"/>
  <c r="E141" i="4"/>
  <c r="E144" i="4"/>
  <c r="E147" i="4"/>
  <c r="E136" i="4"/>
  <c r="E152" i="4" s="1"/>
  <c r="E54" i="4"/>
  <c r="E57" i="4"/>
  <c r="E67" i="4"/>
  <c r="E70" i="4"/>
  <c r="E71" i="4"/>
  <c r="E72" i="4"/>
  <c r="E73" i="4"/>
  <c r="E74" i="4"/>
  <c r="E75" i="4"/>
  <c r="E76" i="4"/>
  <c r="E77" i="4"/>
  <c r="E81" i="4"/>
  <c r="E93" i="4"/>
  <c r="E125" i="4" s="1"/>
  <c r="E95" i="4"/>
  <c r="E105" i="4"/>
  <c r="E108" i="4"/>
  <c r="E109" i="4"/>
  <c r="E110" i="4"/>
  <c r="E111" i="4"/>
  <c r="E112" i="4"/>
  <c r="E113" i="4"/>
  <c r="E114" i="4"/>
  <c r="E117" i="4"/>
  <c r="E118" i="4"/>
  <c r="E121" i="4"/>
  <c r="E51" i="4"/>
  <c r="E37" i="4"/>
  <c r="E41" i="4"/>
  <c r="E34" i="4"/>
  <c r="E43" i="4" s="1"/>
  <c r="E15" i="4"/>
  <c r="E18" i="4"/>
  <c r="E12" i="4"/>
  <c r="F83" i="7"/>
  <c r="F84" i="7"/>
  <c r="F82" i="7"/>
  <c r="F81" i="7"/>
  <c r="F79" i="7"/>
  <c r="F78" i="7"/>
  <c r="F77" i="7"/>
  <c r="F86" i="7"/>
  <c r="F80" i="7"/>
  <c r="F67" i="7"/>
  <c r="F70" i="7"/>
  <c r="F64" i="7"/>
  <c r="B88" i="7"/>
  <c r="F65" i="7"/>
  <c r="F63" i="7"/>
  <c r="F59" i="7"/>
  <c r="F58" i="7"/>
  <c r="F50" i="7"/>
  <c r="F46" i="7"/>
  <c r="F47" i="7"/>
  <c r="F48" i="7"/>
  <c r="F49" i="7"/>
  <c r="F51" i="7"/>
  <c r="F52" i="7"/>
  <c r="F53" i="7"/>
  <c r="F54" i="7"/>
  <c r="F40" i="7"/>
  <c r="F41" i="7"/>
  <c r="F42" i="7"/>
  <c r="F29" i="7"/>
  <c r="F30" i="7"/>
  <c r="F31" i="7"/>
  <c r="F32" i="7"/>
  <c r="F33" i="7"/>
  <c r="F34" i="7"/>
  <c r="F35" i="7"/>
  <c r="F36" i="7"/>
  <c r="F27" i="7"/>
  <c r="F25" i="7"/>
  <c r="F22" i="7"/>
  <c r="F72" i="7" s="1"/>
  <c r="F12" i="7"/>
  <c r="F9" i="7"/>
  <c r="F14" i="7"/>
  <c r="E98" i="1"/>
  <c r="E96" i="1"/>
  <c r="E340" i="1"/>
  <c r="E338" i="1"/>
  <c r="E344" i="1" s="1"/>
  <c r="F16" i="6" s="1"/>
  <c r="E324" i="1"/>
  <c r="E325" i="1"/>
  <c r="E326" i="1"/>
  <c r="E329" i="1"/>
  <c r="E321" i="1"/>
  <c r="E332" i="1" s="1"/>
  <c r="F15" i="6" s="1"/>
  <c r="E296" i="1"/>
  <c r="E299" i="1"/>
  <c r="E303" i="1"/>
  <c r="E306" i="1"/>
  <c r="E293" i="1"/>
  <c r="E311" i="1" s="1"/>
  <c r="F14" i="6" s="1"/>
  <c r="E264" i="1"/>
  <c r="E266" i="1"/>
  <c r="E288" i="1" s="1"/>
  <c r="F13" i="6" s="1"/>
  <c r="E270" i="1"/>
  <c r="E274" i="1"/>
  <c r="E275" i="1"/>
  <c r="E276" i="1"/>
  <c r="E277" i="1"/>
  <c r="E278" i="1"/>
  <c r="E281" i="1"/>
  <c r="E284" i="1"/>
  <c r="E285" i="1"/>
  <c r="E286" i="1"/>
  <c r="E259" i="1"/>
  <c r="E238" i="1"/>
  <c r="E241" i="1"/>
  <c r="E244" i="1"/>
  <c r="E248" i="1"/>
  <c r="E235" i="1"/>
  <c r="E250" i="1" s="1"/>
  <c r="F12" i="6" s="1"/>
  <c r="E215" i="1"/>
  <c r="E220" i="1"/>
  <c r="E224" i="1"/>
  <c r="E210" i="1"/>
  <c r="E226" i="1" s="1"/>
  <c r="F11" i="6" s="1"/>
  <c r="E194" i="1"/>
  <c r="E191" i="1"/>
  <c r="E188" i="1"/>
  <c r="E185" i="1"/>
  <c r="E182" i="1"/>
  <c r="E181" i="1"/>
  <c r="E197" i="1" s="1"/>
  <c r="F10" i="6" s="1"/>
  <c r="E156" i="1"/>
  <c r="E159" i="1"/>
  <c r="E160" i="1"/>
  <c r="E163" i="1"/>
  <c r="E166" i="1"/>
  <c r="E153" i="1"/>
  <c r="E168" i="1" s="1"/>
  <c r="F9" i="6" s="1"/>
  <c r="E128" i="1"/>
  <c r="E132" i="1"/>
  <c r="E146" i="1" s="1"/>
  <c r="F8" i="6" s="1"/>
  <c r="E136" i="1"/>
  <c r="E140" i="1"/>
  <c r="E143" i="1"/>
  <c r="E144" i="1"/>
  <c r="E125" i="1"/>
  <c r="E109" i="1"/>
  <c r="E108" i="1"/>
  <c r="E107" i="1"/>
  <c r="E102" i="1"/>
  <c r="E103" i="1"/>
  <c r="E101" i="1"/>
  <c r="E90" i="1"/>
  <c r="E89" i="1"/>
  <c r="E85" i="1"/>
  <c r="E84" i="1"/>
  <c r="E81" i="1"/>
  <c r="E80" i="1"/>
  <c r="E77" i="1"/>
  <c r="E76" i="1"/>
  <c r="E73" i="1"/>
  <c r="E72" i="1"/>
  <c r="E69" i="1"/>
  <c r="E112" i="1" s="1"/>
  <c r="F7" i="6" s="1"/>
  <c r="E68" i="1"/>
  <c r="E55" i="1"/>
  <c r="E53" i="1"/>
  <c r="E58" i="1" s="1"/>
  <c r="F6" i="6" s="1"/>
  <c r="E35" i="1"/>
  <c r="E44" i="1" s="1"/>
  <c r="F5" i="6" s="1"/>
  <c r="E38" i="1"/>
  <c r="E41" i="1"/>
  <c r="E32" i="1"/>
  <c r="E17" i="1"/>
  <c r="E20" i="1" s="1"/>
  <c r="F4" i="6" s="1"/>
  <c r="E14" i="1"/>
  <c r="C63" i="4"/>
  <c r="E63" i="4" s="1"/>
  <c r="C60" i="4"/>
  <c r="E60" i="4" s="1"/>
  <c r="E83" i="4" s="1"/>
  <c r="C24" i="4"/>
  <c r="E24" i="4"/>
  <c r="C21" i="4"/>
  <c r="E21" i="4"/>
  <c r="B9" i="6"/>
  <c r="B8" i="6"/>
  <c r="B7" i="6"/>
  <c r="B6" i="6"/>
  <c r="B5" i="6"/>
  <c r="B4" i="6"/>
  <c r="C150" i="4"/>
  <c r="E150" i="4"/>
  <c r="C102" i="4"/>
  <c r="E102" i="4"/>
  <c r="C100" i="4"/>
  <c r="E100" i="4"/>
  <c r="E27" i="4"/>
  <c r="F88" i="7" l="1"/>
  <c r="F18" i="6" s="1"/>
  <c r="E177" i="4"/>
  <c r="F17" i="6" s="1"/>
  <c r="F20" i="6" s="1"/>
  <c r="F22" i="6" l="1"/>
  <c r="F21" i="6"/>
</calcChain>
</file>

<file path=xl/sharedStrings.xml><?xml version="1.0" encoding="utf-8"?>
<sst xmlns="http://schemas.openxmlformats.org/spreadsheetml/2006/main" count="589" uniqueCount="340">
  <si>
    <t>Stav.</t>
  </si>
  <si>
    <t>OPIS</t>
  </si>
  <si>
    <t>količina</t>
  </si>
  <si>
    <t>jedinična cijena</t>
  </si>
  <si>
    <t>ukupno za stavku</t>
  </si>
  <si>
    <t>jedinična</t>
  </si>
  <si>
    <t>ukupno</t>
  </si>
  <si>
    <t>GRAĐEVINSKI RADOVI</t>
  </si>
  <si>
    <t>PRIPREMI RADOVI</t>
  </si>
  <si>
    <t>1.</t>
  </si>
  <si>
    <t>kom</t>
  </si>
  <si>
    <t>2.</t>
  </si>
  <si>
    <t>UKUPNO   ..................................................................................................................................</t>
  </si>
  <si>
    <t>ZEMLJANI RADOVI</t>
  </si>
  <si>
    <t>3.</t>
  </si>
  <si>
    <t>4.</t>
  </si>
  <si>
    <t>5.</t>
  </si>
  <si>
    <t>6.</t>
  </si>
  <si>
    <t>7.</t>
  </si>
  <si>
    <t>8.</t>
  </si>
  <si>
    <t>kg</t>
  </si>
  <si>
    <t xml:space="preserve">ARMIRAČKI RADOVI </t>
  </si>
  <si>
    <t xml:space="preserve">BETONSKI I ARMIRANOBETONSKI RADOVI </t>
  </si>
  <si>
    <t xml:space="preserve"> </t>
  </si>
  <si>
    <t>a/  FERT strop, visina 16 + 5 cm</t>
  </si>
  <si>
    <t>Betoniranje zaštitne AB pristupne staze oko zgrade debljine 10 cm, na tamponskom sloju zbijenog šljunka debljine 20 cm, po uzoru na postojeće stanje.
Betoniranje izvesti betonom C25/30 u dvostranoj drvenoj oplati s dilatiranjem bet. ploče po segmentima od cca. 5 m2. 
Armirati konstruktivno s armaturnom mrežom Q335 u sredini presjeka. Izvesti u padu 1% od građevine.
U cijenu je uključena izrada odnosno dobava i prijevoz betona, te ugradba i njega svježeg betona, potrebna količina  armature.</t>
  </si>
  <si>
    <t>ZIDARSKI RADOVI</t>
  </si>
  <si>
    <t>Dobava i montaža montažnih nadvoja iznad vanjskih i unutarnjih vrata i prozora u zidovima. U cijenu je uračunat sav potreban rad i materijal, te transport do gradilišta i do mjesta ugradnje. Obračun po ugrađenom komadu.</t>
  </si>
  <si>
    <t>a/  Otvori bez istaka širine do 30 cm</t>
  </si>
  <si>
    <t>OBRTNIČKI RADOVI</t>
  </si>
  <si>
    <t xml:space="preserve">LIMARSKI RADOVI </t>
  </si>
  <si>
    <t>Izrada i montaža visećeg žlijeba na okapnom rubu krova. Žlijeb je iz pocinčanog lima debljine 0,55 mm, s nagibom na obje strane, a pričvršćen je pocinčanim željeznim kukama 30/3 mm za krovne roženice na razmaku od cca 75 cm.</t>
  </si>
  <si>
    <t>U cijenu su uključene vrijednosti svih radova i materijala.</t>
  </si>
  <si>
    <t>Izrada i montaža vertikalnih odvodnih cijevi iz pocinčanog lima debljine 0,55 mm. Odvodne cijevi učvršćene su o zid pocinčanim ogrlicama iz plosnog željeza 30/3mm. Ogrlice dolaze na razmaku od cca 1,00 m.</t>
  </si>
  <si>
    <t>U cijenu su uključene vrijednost svih radova i materijala.</t>
  </si>
  <si>
    <t>Izrada i montaža koljena vertikalnih odvodnih cijevi za spoj žlijeba i vertikalne odvodne cijevi. Koljena su iz pocinčanog lima debljine 0,55 mm.</t>
  </si>
  <si>
    <t>Izrada i opšivanje zabatnog ruba krova  pocinčanim limom debljine 0,55 mm razvijene širine 33 cm. Ispod lima položiti sloj bitumenizirane krovne ljepenke.</t>
  </si>
  <si>
    <t xml:space="preserve">KROVOPOKRIVAČKI RADOVI </t>
  </si>
  <si>
    <t>STOLARSKI RADOVI</t>
  </si>
  <si>
    <t>Nabava i ugradba prozorske klupčice (unutra):</t>
  </si>
  <si>
    <t>a/  drvena klupčica d=2,4cm, širine 20cm, premazana lazurnim premazom</t>
  </si>
  <si>
    <t>IZOLATERSKI RADOVI</t>
  </si>
  <si>
    <t>a/   EPS - 100 debljine 5 cm</t>
  </si>
  <si>
    <t>KERAMIČARSKI RADOVI</t>
  </si>
  <si>
    <t>SOBOSLIKARSKO LIČILAČKI RADOVI</t>
  </si>
  <si>
    <t>a/ stropovi</t>
  </si>
  <si>
    <t>b/ zidovi</t>
  </si>
  <si>
    <t xml:space="preserve">a/ prozor 60/60cm </t>
  </si>
  <si>
    <t>b/ prozor 100/120cm</t>
  </si>
  <si>
    <t>Dobava elemenata, izrada, montaža i  betoniranje rebara, ispuna i tlačnih ploča s betonom klase C25/30 polumontažnih međukatnih tavanskih stropnih konstrukcija. U cijenu, uz ostale materijale, treba uračunati i vrijednost armature za gredice odnosno rebra dok se armatura tlačne ploče obračunava posebno.</t>
  </si>
  <si>
    <t>a/ vrata 70/210cm</t>
  </si>
  <si>
    <t xml:space="preserve">a/ vrata 100/210cm </t>
  </si>
  <si>
    <t xml:space="preserve">a/ ulazna vrata  sa ostakljenjem 180/260cm </t>
  </si>
  <si>
    <t>a.1.  betoniranje tlačne ploče ( 5 cm ), komplet materijal i rad</t>
  </si>
  <si>
    <t>a.2.  rad, materijal, stropne gredice i uložna opeka</t>
  </si>
  <si>
    <t>Zidarska obrada otvora prije ugradbe stolarije. Jedinična cijena uključuje dovođenje otvora na provokutni oblik uz sva štemanja i žbukanje cementnim mortom.  Isto tako posebno su odvojeni otvori sa istacima.</t>
  </si>
  <si>
    <t>m'</t>
  </si>
  <si>
    <t>Betoniranje  AB pristupne rampe uz stubište na tamponskom sloju zbijenog šljunka debljine 25 cm, prema situaciji.
Betoniranje izvesti betonom C25/30 u dvostranoj drvenoj oplati . 
Armirati konstruktivno s armaturnom mrežom Q335 u sredini presjeka. Izvesti u padu 5%.
U cijenu je uključena izrada odnosno dobava i prijevoz betona, te ugradba i njega svježeg betona, potrebna količina  armature.</t>
  </si>
  <si>
    <t xml:space="preserve">INSTALACIJE VANJSKE VODOVODNE MREŽE </t>
  </si>
  <si>
    <t>komplet</t>
  </si>
  <si>
    <t>UKUPNO   ............................................................................................................</t>
  </si>
  <si>
    <t>MONTAŽNI RADOVI</t>
  </si>
  <si>
    <t>Dobava i ugradnja zaštitnih cijevi ( vodilica ) za provod vodovodnih cijevi kroz temelje i zidove. U jediničnu cijenu uračunati dobavu i montažu zaštitnih cijevi te sav kompletan rad i materijal. Obračun po m' ugrađene cijevi.</t>
  </si>
  <si>
    <t>INSTALACIJE VANJSKE KANALIZACIJSKE MREŽE</t>
  </si>
  <si>
    <t>ZEMLJANI I MONTAŽNI RADOVI</t>
  </si>
  <si>
    <t>INSTALACIJE UNUTARNJE VODOVODNE MREŽE</t>
  </si>
  <si>
    <t>Dobava i montaža toplinske izolacije cijevi položenih u pod i zid, navlakama iz filca s plastičnom vodonepropusnom zaštitom.</t>
  </si>
  <si>
    <t>Izrezivanje i štemanje šliceva u podovima i zidovima za vođenje kućne instalacije hladne i tople vode, uključivo utovar, prijevoz i istovar otpadnog materijala na gradsku deponiju. Obračun po m' šlica.</t>
  </si>
  <si>
    <t>Zatvaranje šliceva u zidu nakon izvođenja vodovodnih instalacija  i nakon izvršene tlačne probe - šlic je potrebno rabicirati i zatim ožbukati. Obračun po m'  bez obzira na veličinu šlica.</t>
  </si>
  <si>
    <t>Zatvaranje prodora u zidovima od opeke nakon izvođenja vodovodnih instalacija. Ispunu izvesti poliuretanskom pjenom, a otvor s jedne i druge strane zatvoriti cem. mortom koji će se rabicirati. Po kom bez obzira na veličinu.</t>
  </si>
  <si>
    <t>INSTALACIJE UNUTARNJE KANALIZACIJSKE MREŽE</t>
  </si>
  <si>
    <t xml:space="preserve">Dobava i ugradba obične kanalizacijske pvc cijevi za izvedbu kanalizacijske mreže unutar građevine, te vertikalnih i horizontalnih sabirnica u građevini (boja RAL 7037 svijetlo siva, kvaliteta prema DIN 19531). U cijenu su uključeni dobava i montaža cijevi, svi potrebni fasonski elementi ( tipa račve, koljena, klizne spojke ) i  elementi za montažu kao što su spojnice, brtve, paste, zavješenja i sav sitan materijal i pribor za montažu cijevi, radna skela.
Sve račve su sa ubodima pod kutom od 45°, svi pregibi od 90° rješavaju se sa dva koljena po 45°. Sve komplet gotovo i montirano prema uputstvu proizvođača cijevi i pribora.
</t>
  </si>
  <si>
    <t>Zatvaranje šliceva u zidu nakon izvođenja instalacija kanalizacije i nakon izvršene tlačne probe - šlic je potrebno rabicirati i zatim ožbukati. Obračun po m'  bez obzira na veličinu šlica.</t>
  </si>
  <si>
    <t>Zatvaranje prodora u zidovima od opeke nakon izvođenja kanalizacijskih instalacija. Ispunu izvesti poliuretanskom pjenom, a otvor s jedne i druge strane zatvoriti cem. mortom koji će se rabicirati. Po kom bez obzira na veličinu.</t>
  </si>
  <si>
    <t>SANITARNI UREĐAJI</t>
  </si>
  <si>
    <t>VANJSKA I UNUTARNJA VODOVODNA I KANALIZACIJSKA MREŽA</t>
  </si>
  <si>
    <t>R E K A P I T U L A C I J A</t>
  </si>
  <si>
    <t>1.0.</t>
  </si>
  <si>
    <t>2.0.</t>
  </si>
  <si>
    <t>3.0.</t>
  </si>
  <si>
    <t>4.0.</t>
  </si>
  <si>
    <t>5.0.</t>
  </si>
  <si>
    <t>6.0.</t>
  </si>
  <si>
    <t>7.0.</t>
  </si>
  <si>
    <t>8.0.</t>
  </si>
  <si>
    <t>ELEKTROTEHNIČKI RADOVI</t>
  </si>
  <si>
    <t>9.0.</t>
  </si>
  <si>
    <t>10.0.</t>
  </si>
  <si>
    <t>11.0.</t>
  </si>
  <si>
    <t>13.0.</t>
  </si>
  <si>
    <t>14.0.</t>
  </si>
  <si>
    <t>UKUPNO</t>
  </si>
  <si>
    <t>PDV</t>
  </si>
  <si>
    <t>SVEUKUPNO sa PDV-om</t>
  </si>
  <si>
    <t>12.0</t>
  </si>
  <si>
    <t>1.0</t>
  </si>
  <si>
    <t>2.0</t>
  </si>
  <si>
    <t>3.0</t>
  </si>
  <si>
    <t>4.0</t>
  </si>
  <si>
    <t>5.0</t>
  </si>
  <si>
    <t>UKUPNO:</t>
  </si>
  <si>
    <r>
      <t>m</t>
    </r>
    <r>
      <rPr>
        <vertAlign val="superscript"/>
        <sz val="10"/>
        <rFont val="Calibri"/>
        <family val="2"/>
        <charset val="238"/>
      </rPr>
      <t>3</t>
    </r>
  </si>
  <si>
    <r>
      <t>m</t>
    </r>
    <r>
      <rPr>
        <vertAlign val="superscript"/>
        <sz val="10"/>
        <rFont val="Calibri"/>
        <family val="2"/>
        <charset val="238"/>
      </rPr>
      <t>1</t>
    </r>
  </si>
  <si>
    <t>a/  kružni presjek f 10 cm</t>
  </si>
  <si>
    <t>a/  f 3/4"</t>
  </si>
  <si>
    <r>
      <t>m</t>
    </r>
    <r>
      <rPr>
        <vertAlign val="superscript"/>
        <sz val="10"/>
        <rFont val="Calibri"/>
        <family val="2"/>
        <charset val="238"/>
      </rPr>
      <t>'</t>
    </r>
  </si>
  <si>
    <t>a/ za vodovodnu cijev f 3/4"</t>
  </si>
  <si>
    <t>Dobava i montaža  pocinčanih čeličnih vodovodnih cijevi φ3/4" i φ1/2". Cijevi se ugrađuju za hladnu i toplu vodu u građevini. U jediničnu cijenu uračunati dobavu i montažu cijevi, sav potreban sitan pribor, spojni materijal i fazonske komade, pres fitinge, priključna koljena i montažne elemente za mješalice i slavine kao i sav potreban materijal i pribor za montažu cijevi s pričvršćivanjem, ovisno o mjestu montaže ( kuke, konzole, ovjesi i slično ).
Sav ugrađeni materijal i pribor mora imati odgovarajuće ateste i biti od istog proizvođača, a ugradnja se mora izvoditi isključivo po uputstvima proizvođača.</t>
  </si>
  <si>
    <t>a/  f 1/2"</t>
  </si>
  <si>
    <t>b/  f 3/4"</t>
  </si>
  <si>
    <t>a/  f 110 mm</t>
  </si>
  <si>
    <r>
      <t>Izrezivanje i štemanje šliceva u podovima i zidovima za vođenje instalacija kućne kanalizacije uključivo utovar, prijevoz i istovar otpadnog materijala na gradsku deponiju. Obračun po m</t>
    </r>
    <r>
      <rPr>
        <vertAlign val="superscript"/>
        <sz val="10"/>
        <rFont val="Calibri"/>
        <family val="2"/>
        <charset val="238"/>
      </rPr>
      <t>'</t>
    </r>
    <r>
      <rPr>
        <sz val="10"/>
        <rFont val="Calibri"/>
        <family val="2"/>
        <charset val="238"/>
      </rPr>
      <t xml:space="preserve"> šlica.</t>
    </r>
  </si>
  <si>
    <t>Izvođač je dužan izvesti sav rad oko iskopa (ručnog ili strojnog) i to do bilo koje potrebne dubine, sa svim potrebnim pomoćnim radovima, kao što je niveliranje i planiranje, nabijanje površine, obrubljivanje stranica, osiguranje od urušavanja, postava potrebne ograde, crpljenje oborinske ili procjedne vode.</t>
  </si>
  <si>
    <t>Postavljanje privremenih gradilišnih građevina
Postavljanje privremenih gradilišnih građevina (baraka, kontejnera, kemijskih wc-a i sl.), postavljanje zaštitne ograde na za to potrebnim (predviđenim) mjestima, izrada i postavljanje ulazne table gradilišta sa znakovima, postavljanje znakova upozorenja i izvedba svih za rad neophodnih instalacija (priključenje struje i sl.), osiguranje gradilišta od ulaska neovlaštenih osoba i nakon završetka radnog vremena. Stavkom je obuhvaćeno i skladištenje predviđenih materijala. Obračun po kompletu izvedenih radova.</t>
  </si>
  <si>
    <t>Postavljanje ploče s podacima o gradilištu  Dobava i ugradba ploče kojom će se označiti gradilište. Ploča mora sadržavati podatke - ime odnosno tvrtku investitora, projektanta i izvođača, naziv i vrstu građevine koja se gradi, naziv tijela koje je izdalo akt na temelju koje se gradi, klasifikacijsku oznaku, urudžbeni broj, datum izdavanja i pravomoćnost toga akta.</t>
  </si>
  <si>
    <t>OPĆI UVJETI IZVOĐENJA
Zemljani radovi izvodit će se prema odobrenom glavnom i izvedbenom projektu, pridržavajući se i  primjenjujući važeće propisa i normi.</t>
  </si>
  <si>
    <t>Prije početka zemljanih radova obavezno iskolčiti gabarite objekta, te po potrebi postaviti druge potrebne oznake, označiti stalne visine, te snimiti postojeći teren radi obračuna količine iskopa.
Izvođač je dužan izvesti sav rad oko iskopa (ručnog ili strojnog) i to do bilo koje potrebne dubine, sa svim potrebnim pomoćnim radovima, kao što je niveliranje i planiranje, nabijanje površine, obrubljivanje stranica, osiguranje od urušavanja, postava potrebne ograde, crpljenje oborinske ili procjedne vode.
Predviđenu kategoriju tla u troškovniku treba provjeriti na gradilištu, ukoliko ne odgovara, ustanoviti ispravnu, i to unijeti u građevinski dnevnik, a što obostrano potpisuje nadzorni inženjer i rukovoditelj gradnje.</t>
  </si>
  <si>
    <t>Ukoliko se prilikom iskopa naiđe na podzemnu vodu, utvrđenu geomehaničkim izvještajem obavijestiti će se investitor putem građevinskog dnevnika. Troškove crpljenja vode za normalan rad snosi izvoditelj, kao i naknadu za otežani rad. Crpljenje oborinske vode ukalkulirano je također u jediničnoj cijeni.
Ukoliko se prilikom iskopa pojave podzemni vodotoci ili se razina podzemne vode podigne iznad utvrđenih visina prema podacima u geomehaničkom izvještaju, crpljenje vode kod takvih izvanrednih stanja kao i naknada za otežani rad dodatno će se ugovoriti nakon verifikacije stanja po nadzornoj službi investitora.</t>
  </si>
  <si>
    <t>Kod zatrpavanja nakon izvedbe temelja i instalacija u tlu i sl., treba materijal polijevati, kako bi se mogao bolje nabiti i dobiti potrebna zbijenost, a nabijanje izvesti u slojevima do najviše 30 cm s vibro nabijačima ili žabama.
Sve nasipe izvesti u određenoj debljini, prema izvedbenoj projektnoj dokumentaciji. Upotrebljeni materijal za nasip (šljunak, pijesak, tučenac) mora biti čist od organskih primjesa.
Po završetku gradnje izvršiti planiranje terena, te ukloniti nepotrebno s gradilišta, odakle će se ponovnu upotrijebiti za ugradbu, a preostalo odvesti na gradsku planirku. Prevezeni materijal računa se u sraslom stanju, dok se postotak za rastresitost ukalkulira u cijenu. U cijeni je uključena naplata deponije.</t>
  </si>
  <si>
    <t>Kameni materijal koji se ugrađuje mora odgovarati propisima.
Ovi uvjeti mijenjaju se ili nadopunjuju opisima u pojedinim stavkama troškovnika.
Ukoliko dođe do zatrpavanja, urušavanja, odrona ili bilo koje druge štete nepažnjom izvođača (radi nedovoljnog podupiranja, razupiranja ili drugog nedovoljnog osiguranja), izvođač je dužan dovesti iskop u ispravno stanje, odnosno popraviti štetu bez posebne naknade.
Za sve stavke obuhvaćene troškovnikom zemljanih radova u jediničnu cijenu potrebno je uračunati sve horizontalne i vertikalne transporte, te utovar u vozilo, dok je odvoz suvišne zemlje od širokog iskopa i ostalih iskopa na deponiju obuhvaćen posebnom stavkom.</t>
  </si>
  <si>
    <t>OPĆI UVJETI IZVOĐENJA
Betonski i armiranobetonski radovi izvodit će se prema  glavnom  projektu, pridržavajući se i primjenjujući važeće propise i norme.</t>
  </si>
  <si>
    <t>Armirački radovi
Nabava, čišćenje, siječenje, savijanje i ugradnja armature. Količine armature dane ovim troškovnikom su projektantske, točne količine utvrditi građevinskom knjigom!</t>
  </si>
  <si>
    <t>RA (rebrasta armatura) 400/500</t>
  </si>
  <si>
    <t>MA (zavarena armaturna mreža) 500/560</t>
  </si>
  <si>
    <t xml:space="preserve">Betoniranje temelja C25/30 u zemlji i dvostranoj daščanoj oplati. tavka podrazumjeva izradu odnosno dobavu i prijevoz betona, ugradnju i njegu svježeg betona  uz sav potreban rad i sredstva za rad. </t>
  </si>
  <si>
    <t>Betoniranje AB vertikalnih serklaža i stupova
Betoniranje AB vertikalnih serklaža 25×25 cm. Stavka podrazumjeva izradu odnosno dobavu i prijevoz betona, ugradnju i njegu svježeg betona  uz sav potreban rad i sredstva za rad. Armatura je obračunata u posebnoj stavci.</t>
  </si>
  <si>
    <t>oplata                                                                                                m2</t>
  </si>
  <si>
    <t xml:space="preserve">beton C25/30                                                                                    m3                             </t>
  </si>
  <si>
    <t xml:space="preserve">Betoniranje armiranobetonskih greda srednjeg presjeka u trostranoj oplati. Stavka podrazumjeva izradu odnosno dobavu i prijevoz betona, potrebnu skelu, ugradnju i njegu svježeg betona  uz sav potreban rad i sredstva za rad. Armatura je obračunata u posebnoj stavci. </t>
  </si>
  <si>
    <r>
      <t>m</t>
    </r>
    <r>
      <rPr>
        <vertAlign val="superscript"/>
        <sz val="10"/>
        <rFont val="Calibri"/>
        <family val="2"/>
        <charset val="238"/>
      </rPr>
      <t>3</t>
    </r>
  </si>
  <si>
    <r>
      <t>Dobava, razastiranje, planiranje i nabijanje tamponskog sloja kamenog agregata debljine 25 cm, nabijanjem Ms = 30 MPa ispod podne ploče prizemlja i pristupne rampe ( ispuna između nadtemeljnih zidova do potrebne visine) .
Radove izvesti stručno, jer sve štete oko slijegavanja  padaju na teret izvoditelja radova. 
U cijenu uračunato i poravnanje podloge s točnošću do 2 cm, te potrebno nabijanje.
Obračun po m</t>
    </r>
    <r>
      <rPr>
        <vertAlign val="superscript"/>
        <sz val="10"/>
        <rFont val="Calibri"/>
        <family val="2"/>
        <charset val="238"/>
      </rPr>
      <t>3</t>
    </r>
    <r>
      <rPr>
        <sz val="10"/>
        <rFont val="Calibri"/>
        <family val="2"/>
        <charset val="238"/>
      </rPr>
      <t xml:space="preserve"> kamenog agregata u sraslom stanju.</t>
    </r>
  </si>
  <si>
    <r>
      <t>Dobava, nasipanje i nabijanje tamponskog sloja šljunčanim materijalom d = 5 cm ispod temeljnih traka do potrebne visine.
Zbijenost na vrhu ne smije biti manja od Ms min. 40 MPa. U cijenu uračunato i poravnanje tamponske podloge s točnošću do 2 cm, te potrebno nabijanje.
Radove izvesti stručno, jer sve štete oko slijegavanja  padaju na teret izvoditelja radova. 
Obračun po m</t>
    </r>
    <r>
      <rPr>
        <vertAlign val="superscript"/>
        <sz val="10"/>
        <rFont val="Calibri"/>
        <family val="2"/>
        <charset val="238"/>
      </rPr>
      <t>3</t>
    </r>
    <r>
      <rPr>
        <sz val="10"/>
        <rFont val="Calibri"/>
        <family val="2"/>
        <charset val="238"/>
      </rPr>
      <t xml:space="preserve"> šljunčanog materijala u sraslom stanju.</t>
    </r>
  </si>
  <si>
    <r>
      <t>m</t>
    </r>
    <r>
      <rPr>
        <vertAlign val="superscript"/>
        <sz val="10"/>
        <rFont val="Calibri"/>
        <family val="2"/>
        <charset val="238"/>
      </rPr>
      <t>2</t>
    </r>
  </si>
  <si>
    <r>
      <t>Obračun po m</t>
    </r>
    <r>
      <rPr>
        <vertAlign val="superscript"/>
        <sz val="10"/>
        <rFont val="Calibri"/>
        <family val="2"/>
        <charset val="238"/>
      </rPr>
      <t>3</t>
    </r>
    <r>
      <rPr>
        <sz val="10"/>
        <rFont val="Calibri"/>
        <family val="2"/>
        <charset val="238"/>
      </rPr>
      <t xml:space="preserve"> ugrađene građe u gotovi krov. </t>
    </r>
  </si>
  <si>
    <r>
      <t>m</t>
    </r>
    <r>
      <rPr>
        <vertAlign val="superscript"/>
        <sz val="10"/>
        <rFont val="Calibri"/>
        <family val="2"/>
        <charset val="238"/>
      </rPr>
      <t>1</t>
    </r>
  </si>
  <si>
    <r>
      <t xml:space="preserve">NAPOMENA:
</t>
    </r>
    <r>
      <rPr>
        <sz val="10"/>
        <rFont val="Calibri"/>
        <family val="2"/>
        <charset val="238"/>
      </rPr>
      <t>Cijena stavke uključuje: sve troškove nabave i dopreme svog potrebnog materijala odgovarajuće kvalitete; stolarsku montažu na građevini; sve horizontalne i vertikalne transporte do mjesta ugradbe; ostakljenje vrstom stakla naznačenom u stavci; sve završne kutne lajsne i potreban pomoćni materijal i pribor (purpen pjena, bitrax traka, pokrovne letvice), prvoklasan okvir za funkcionalnu upotrebu sa naznakom proizvođača; sva šteta nastala nepažnjom u radu. Sve ostalo prema tehničkim uvjetima za stolarske radove.</t>
    </r>
  </si>
  <si>
    <r>
      <t>Izrada hidroizolacije poda u sanitarnom čvoru i wc-u (podna ploha + 10 cm vertikalnog i ruba uz zidova), s jednim hladnim premazom i dvostrukim slojem trake za varenje V-4 - vareno. U cijenu su uključene vrijednosti svih radova i materijala. Obračun po m</t>
    </r>
    <r>
      <rPr>
        <vertAlign val="superscript"/>
        <sz val="10"/>
        <rFont val="Calibri"/>
        <family val="2"/>
        <charset val="238"/>
      </rPr>
      <t>2</t>
    </r>
    <r>
      <rPr>
        <sz val="10"/>
        <rFont val="Calibri"/>
        <family val="2"/>
        <charset val="238"/>
      </rPr>
      <t>.</t>
    </r>
  </si>
  <si>
    <r>
      <t>Izrada horizontalne hidroizolacije poda na donju betonsku podlogu s jednim hladnim premazom i dvostrukim slojem trake za varenje V-4 - vareno. U cijenu su uključene vrijednosti svih radova i materijala. Obračun po m</t>
    </r>
    <r>
      <rPr>
        <vertAlign val="superscript"/>
        <sz val="10"/>
        <rFont val="Calibri"/>
        <family val="2"/>
        <charset val="238"/>
      </rPr>
      <t>2</t>
    </r>
    <r>
      <rPr>
        <sz val="10"/>
        <rFont val="Calibri"/>
        <family val="2"/>
        <charset val="238"/>
      </rPr>
      <t>.</t>
    </r>
  </si>
  <si>
    <r>
      <t>Izrada toplinske izolacije podova.  Između ploča izolacije i betonske košuljice postavlja se PE folija debljine 0,20 mm s potrebnim preklopima koji se lijepe samoljepljivom trakom širine 4 cm. U cijenu uključiti vrijednosti svih potrebnih radova i materijala. Obračun po m</t>
    </r>
    <r>
      <rPr>
        <vertAlign val="superscript"/>
        <sz val="10"/>
        <rFont val="Calibri"/>
        <family val="2"/>
        <charset val="238"/>
      </rPr>
      <t>2</t>
    </r>
    <r>
      <rPr>
        <sz val="10"/>
        <rFont val="Calibri"/>
        <family val="2"/>
        <charset val="238"/>
      </rPr>
      <t xml:space="preserve"> uključivo i PE foliju.</t>
    </r>
  </si>
  <si>
    <r>
      <t>Izrada horizontalne hidroizolacije poda na donju betonsku podlogu s jednim hladnim premazom i dvostrukim slojem trake za varenje V-4 - vareno natkrivene terase . U cijenu su uključene vrijednosti svih radova i materijala. Obračun po m</t>
    </r>
    <r>
      <rPr>
        <vertAlign val="superscript"/>
        <sz val="10"/>
        <rFont val="Calibri"/>
        <family val="2"/>
        <charset val="238"/>
      </rPr>
      <t>2</t>
    </r>
    <r>
      <rPr>
        <sz val="10"/>
        <rFont val="Calibri"/>
        <family val="2"/>
        <charset val="238"/>
      </rPr>
      <t>.</t>
    </r>
  </si>
  <si>
    <t xml:space="preserve">OPĆI UVJETI IZVOĐENJA
Materijal za zidanje i žbukanje mora odgovarati tehničkim propisima Hrvatskih normi. </t>
  </si>
  <si>
    <t>Opeka za zidanje mora biti prvoklasna s minimalnim odstupanjima.  Za nosive zidove ne smiju se upotrebljavati elementi od pečene gline marke niže od M-10. Ukoliko nemaju potrebnu vlažnost zidani elemeti se prije ugradbe moraju vlažiti vodom. Debljina horizontalnih reski ne smije biti veća od 15 mm, a vertikalne ne smiju biti manje od 10 mm niti veće od 15 mm.</t>
  </si>
  <si>
    <t>Treba ostaviti sve predviđene otvore, šliceve, kanale za ugradnju bravarije i montažu instalacija, jer se ovaj posao neće posebno obračunavati već je sadržan u jediničnoj cijeni stavki. Jedinična cijena sadrži sav potreban materijal, rad i pokretne skele, radne platforme, pogonsku energiju, sve horizontalne i vertikalne transporte, sva sredstva zaštite pri radu radnika na gradilištu i druge režijske troškove.</t>
  </si>
  <si>
    <t>U jediničnoj cijeni žbukanja potrebno je obuhvatiti sav potreban materijal, rad kao i eventualno potrebno rabiciranje spojeva. Žbuka se obračunava po m2 stvarno izvedene površine s odbitkom svih otvora gdje nema špaleta. Ukoliko ima špaleta obračun se vrši prema važećim građevinskim normama. Žbukanje zidova i stropova može se izvoditi tek pošto se utvrdi da su zidovi i stropovi izvedeni u skladu s tehničkim mjerama, propisima i mjerama koji su propisani.</t>
  </si>
  <si>
    <t>Građevinski metalni dijelovi ugrađuju se cementnim mortom. Prije predaje ponude izvođač radova mora zatražiti sva potrebna razjašnjenja od projektanta ukoliko neke stavke u troškovniku nisu dovoljno opisane, jer se kasniji prigovori neće uzeti u obzir.</t>
  </si>
  <si>
    <t>Zidanje opečnih nosivih zidova debljine 25 cm u produžnom mortu razred morta M5. U cijenu je uključen sav rad i materijal pomoćna sredstva, oplata i pomoćni materijali, zapunjavanje fuga, rezanje poluopeke za zidarski vez, završna obrada vertikalnih špaleta otvora, kao i poklopnih ploha prozorskih parapeta (podrazumijeva ravnu zaglađenu površinu), te potrebna skela. Izvedba striktno po uputama proizvođača.
Obračun po m3 izvedenog zida.</t>
  </si>
  <si>
    <t xml:space="preserve">Zidanje pregradnih zidova blok opekom d=15 cm u produžnom mortu 1:2:6. U cijenu je uključen sav rad i materijal pomoćna sredstva, oplata i pomoćni materijali, zapunjavanje fuga, rezanje poluopeke za zidarski vez, završna obrada vertikalnih špaleta otvora, kao i poklopnih ploha prozorskih parapeta (podrazumijeva ravnu zaglađenu površinu), te potrebna skela. Izvedba striktno po uputama proizvođača. </t>
  </si>
  <si>
    <t>Strojno žbukanje svih UNUTARNJIH površina zidova, greda i stupova grubo i fino, u debljini 2 cm.
U cijenu uključeno: obrada kompletne podloge cementnim špricom, podložna cementno vapnena žbuka 15 mm (s vodilicama kao trake žbuke), izravnanje aluminijskom letvom, te završni sloj fine vapneno cementne žbuke 5,0 mm, uz zaglađivanje površine. 
Žbukanje predviđeno i na mjestima keramičkih zidnih obloga (samo grubo). Uključiva ugradba zaštitnih aluminijskih kutnih profila oko svih otvora i slobodnih rubova zidova i greda. Stavkom obuhvaćeno prethodno grundiranje svih arm. bet. zidova.
Otvori do 3,0 m2 se ne odbijaju, a izrada špaleta uračunata u cijeni.
Obračun po m2</t>
  </si>
  <si>
    <t>Žbukanje zidova i stropova</t>
  </si>
  <si>
    <t>Izrada plivajućeg cem. estriha, debljine 4 cm, mikroarmiranog polipropilenskim vlaknima (u cijeni)., polaganje polietilenske folije d=0,2 mm. Dobava materijala i izvedba cementne glazure, bez obzira na veličinu i oblik prostorija. Dilatirano prema propisima i pravilima struke. Stavka podrazumjeva nabavu i dovoz ugradnju materijala (cementni estrih, Pe folija,elastični ulošci, te sav pomoćni materijal)  uz sav potreban rad i sredstva za rad.</t>
  </si>
  <si>
    <t>polietilenska folija d=0.2 mm                                                      m2</t>
  </si>
  <si>
    <t>FASADERSKI  RADOVI</t>
  </si>
  <si>
    <t>Uvodne napomene
Sve radove na izvedbi fasade izvoditi prema Tehničkim uvjetima za izvođenje fasaderskih radova koji su u skladu s HRN U.F2.010/78 ili jednakovrijednim__________________________i ostalim propisima.
Obračun je po m² obrađene površine, 
-otvori površine do 3m ne odbijaju se, a njihove špalete se ne obračunavaju
-kod otvora površine 3-5m² odbija se površina preko 3m², a špalete se ne obračunavaju
-kod otvora površine preko 5m² odbija se površina preko 3m², a špalete se obračunavaju posebno
Ako su špalete šire od 20cm onda se višak preko 20cm obračunava po kvadratu, a špalete širine do 20cm obračunavaju se po metru dužnom.
'Materijali za fasaderske radove moraju odgovarati normativima, tehničkim uvjetima i drugim propisima.</t>
  </si>
  <si>
    <t>Investitor ima pravo provjeriti materijal kojim izvođač izvodi radove. U tu svrhu izvođač je dužan dati uzorke materijala na ispitivanje. Lošim materijalom radovi se ne mogu izvoditi.
'Fasadne boje s otapalima tvornički su proizvedena premazana sredstva koja nakon sušenja na podlozi tvore čvrst nalič - posve bez sjaja. Proizvode se u dvije vrste, za vanjske i unutarnje radove. Fasadne boje s otapalima za vanjske radove mora dobro prianjati na podlogu. Mora biti postojana na svjetlu i otporna na pranje vodom.
'Sredstvo za prožimanje podloge mora imati dobro prožimajuće svojstvo i treba omogućiti vrlo dobru prionjivost boje na podlogu. Razrjeđivač za razrjeđivanje boje s otapalima i sredstva za prožimanje podloge moraju biti originalne tvorničke proizvodnje.</t>
  </si>
  <si>
    <t>Fasaderski radovi ne smiju se izvoditi  po lošem vremenu koje bi moglo utjecati na kvalitetu radova. Prije početka fasaderskih radova na fasadnim površinama moraju biti izvedeni svi prethodni radovi. Za radove na visini preko 2 m od poda mora se prethodno postaviti skela. Fasaderski radovi moraju biti stručno izvedeni. Na dovršenoj fasadi ne smiju se primjećivati tragovi četke, kista ili valjka. Sloj boja mora biti ujednačene jakosti i bez mrlja. Dovršene radove izvođač je dužan uredno predati investitoru. Mjerenje i način obračunavanja vrši se prema prosječnim normama u građevinarstvu.</t>
  </si>
  <si>
    <t xml:space="preserve"> - klasa negorivosti (reakcija na požar) HRN EN 13501-1:2010 ili jednakovrijednoj______________________  =  A1 
- koeficijent toplinske provodljivosti HRN EN 12667:2002 ili jednakovrijednoj__________________  =  0,035 W/mK
- Paropropusnost prema HRN EN 12086:2013 ili jednakovrijednoj______________________________=  1 - 1,4</t>
  </si>
  <si>
    <t>Izvedba završne dekorativne žbuke
Izvedba završne dekorativne silikatne žbuke na vanjskim zidovima i podgledima, granulacije 1,5 mm u max. 2 kombinacije svjetle  boja uključivo bijelu.
Prije izvedbe završne dekorativne žbuke podlogu je potrebno impregnirati pripadajućim grundom minimalno 24 sata prije nanošenja završnog sloja.  Stavka podrazumjeva nabavu, dobavu i ugradnju potrebnog materijala, zaštitu stolarije i bravarije, uz sav potreban rad i sredstva za rad.
Obračun po m2 postavljene žbuke.</t>
  </si>
  <si>
    <t xml:space="preserve">Izrada ETICS fasadnog sustava (povezani sustav za vanjsku toplinsku izolaciju) od ploča kamene mineralne vune sa svim potrebnim međuslojevima i materijalom za pričvršćenje . Fasadni sustav se izvodi u svemu prema tehničkoj uputi i uz kontrolu tehnologa fasadnog sustava. Stavka obuhvaća  izravnavanje plohe postojećeg zida, obradu špaleta (vunom 2-3cm (tvrda podna)  sve pripreme, dobavu materijala, kamena mineralna vuna d=15 cm za zidove i d=10 cm XPS (ekstrudirani polistiren) za zaštitu nadtemelja (sokl) te kamena mineralna vuna d= 5 cm za podglede, mineralno fasadno ljepilo, armirajuću staklenu mrežicu, pričvrsnice, sokl profile jednake širine kao ploče pričvršćene pričvrsnicima za zid, PVC kutnike za rubove i okapne profile za balkone. 
Završna dekorativna obrada - silikatna žbuka obračunata u posebnoj stavci. 
U cijenu je uključena OBVEZNA zaštita vrata, prozora, prozorskih klupčica i dr. do potpunog završetka fasade.    
Obračun po m2 postavljene fasade. </t>
  </si>
  <si>
    <t xml:space="preserve">Izvedba sokla fasade 
Izrada sokla (nadtemelja) zgrade do postojećeg terena završnom dekorativnom žbukom  na bazi akrilnih veziva (vodoodbojan, periv, otporan na UV zrake i atmosferlije) zaglađene strukture sa svim potrebnim slojevima i materijalom za pričvršćenje. Izrada prema uputstvu proizvođača. Prije izvedbe završne dekorativne žbuke podlogu je potrebno impregnirati minimalno 24 sata prije nanošenja završnog sloja. Stavka podrazumjeva nabavu, dobavu i ugradnju potrebnog materijala, zaštitu stolarije i bravarije, uz sav potreban rad i sredstva za rad. Obračun po m2 izvedenog sokla. </t>
  </si>
  <si>
    <t>Doprema, montaža i demontaža po završetku radova cijevne ili "H" fasadne skele. Radna skela po cijelom opsegu građevine u širini 70-90 cm. Oslanjanje skele izvesti na čvrstoj podlozi, sa svim potrebnim ukrućenjima, podnicama, Ijestvama za prelazak sa jedne radne etaže na drugu, zaštitom podnica od pada materijala i alata, leđobranima i sl. Sve u skladu s propisima zaštite na radu. Pročelje skele mora biti obloženo jutenim ili PVC platnom. Prije izvedbe skele izvođač je dužan izraditi projekt skele što je u cijeni stavke. Obračun po m2 postavljene skele.</t>
  </si>
  <si>
    <t>Obrada špaleta
Obrada špaleta oko otvora sa vanjske strane. Tvrdom kamenom mineralnom vunom debljine 2-5 cm sa svim potrebnim međuslojevima i materijalom za pričvršćenje - mineralno fasadno ljepilo, armirajuću staklenu mrežicu, pričvrsnice. Prije izvedbe završne dekorativne žbuke podlogu je potrebno impregnirati silikatnim grundom minimalno 24 sata prije nanošenja završnog sloja. Završni sloj izvesti dekorativnom silikatnom žbukom granulacije 2 mm. Stavkom obuhvatiti nabavu dobavu i ugradnju sveg potrebnog materijala, vuna, mineralno ljepilo, mrežica, završni dekorativni sloj žbuke, sav rad i sredstva za rad.
Obračun po m1 izvedene špalete.</t>
  </si>
  <si>
    <t>m</t>
  </si>
  <si>
    <t>TESARSKI RADOVI</t>
  </si>
  <si>
    <t>Daskanje krovne plohe s postavljanjem vodonepropusne-paropropusne krovne folije
Dobava, transport i izrada daščane oplate krova standardnom daskom tražene vlažnosti, ne smije biti sirova daska. Sve detalje riješiti sukladno pravilima struke. Stavka uključuje nabavu, dobavu i ugradnju paropropusne vodonepropusne folije. Stvarnu količinu utvrditi građevinskom knjigom i dokaznicom mjera. U cijenu uključiti vrijednosti svih potrebnih radova i materijala. Obračun po m2 kose površine, uključivo i paropropusnu vodonepropusnu foliju.</t>
  </si>
  <si>
    <t>Opšivanje istaka krova obrađenom drvenom oplatom na pero i utor. U cijenu su uključene vrijednosti svih radova i materijala te premaz zaštitnim sredstvom. Obračun po m2 ugrađenog opšava.</t>
  </si>
  <si>
    <t>Poletvavanje krovne plohe
Poletvanje kosih krovnih ploha drvenim letvama 3/5 cm četinari II klase neposredno na rogove ili na opšav krova. U cijeni je sadržan premaz drvene građe zaštitnim fungicidnim sredstvom. Obračun po m2 poletvane površine, mjereno po kosoj površini krova</t>
  </si>
  <si>
    <t>Poletvavanje krovne plohe kontraletvama
Poletvanje kosih krovnih ploha drvenim kontraletvama 5/8 cm četinari II klase neposredno na rogove ili na opšav krova. U cijeni je sadržan premaz drvene građe zaštitnim fungicidnim sredstvom. Konttraletve služe za pravilno provjetravanje krovišta. Obračun po m2 poletvane površine, mjereno po kosoj površini krova</t>
  </si>
  <si>
    <t xml:space="preserve">Izrada drvene krovne konstrukcije
Izrada drvene krovne konstrukcije dvostrešnog krovišta nagiba 40⁰. Sve prema projektu i statičkom proračunu. Građa je piljena od četinara II klase. U cijeni je sva građa: podrožnice , rogovi, nazidnica, stupovi i sva potrebna spojna sredstva, sve kosnike, usidrenja, te sav rad na izradi i prijenosima. Sva drvena građa je premazana protupožarnim retardant sredstvom što je uključeno u cijenu. </t>
  </si>
  <si>
    <t>OPĆI UVJETI IZVOĐENJA
Limarske radove izvesti u svemu prema važećim tehničkim propisima i normama tog zanata. Sve limarske radove izvesti točno u skladu s opisom troškovnika i detaljima projektanta.
Sav materijal koji se ugrađuje mora odgovarati postojećim tehničkim propisima. Izvođač je dužan ispod lima ugraditi ljepenku kao zaštitu lima. Kuke za nošenje okapa ili žljebova izrađene su od pocinčanog plosnog željeza, a učvršćene su vijcima za drvenu konstrukciju krovišta.
Okap mora biti 4 cm odmaknut od zida.</t>
  </si>
  <si>
    <t>Prilikom izvedbe limarskih radova opisanih u troškovniku izvođač radova mora se pridržavati svih uvjeta i opisa iz troškovnika, kao i važećih propisa i to posebno Pravilnika o tehničkim normativima za projektiranje i izvođenje radova u građevinarstvu - odvodnjavanje krovova i otvorenih dijelova zgrade limenim elementima; Tehnički uvjeti za izvođenje limarskih radova, opšivanje vanjskih dijelova zgrada limom - prozorska limena klupčica.
Sav materijal koji se upotrebljava u limarskim radovima mora odgovarati u svemu postojećim hrvatskim standardima.
Dijelovi  različitog  materijala  ne  smiju  se  dodirivati  jer  bi  uslijed  toga  moglo  doći  do  korozije. Elementi  od  čelika  za  pričvršćivanje  cinčanog  ili  pocinčanog  lima  moraju  se  pocinčati, ako  u  opisu  nije  predviđena  neka  druga  zaštita (postavljanje  podmetača  od  olova  ili  plastike  otpornih  na  kiseline  ili  lužine). Za  bakreni  lim  treba  primijeniti  učvršćivanje  od  bakra  ili  bakrenog  čelika.</t>
  </si>
  <si>
    <t>a/  polukružni presjek f 10 cm</t>
  </si>
  <si>
    <t>OPĆI UVJETI IZVOĐENJA
Krovopokrivačke radove izvesti u svemu prema važećim tehničkim propisima i normama tog zanata. Sve radove izvesti točno u skladu s opisom troškovnika i detaljima projektanta.
Sav materijal koji se ugrađuje mora odgovarati postojećim tehničkim propisima. Izvođač  je  dužan  prije  početka  radova  provjeriti  sve  građevinske  elemente  na  koje, ili  za  koje  se pričvršćuje pokrov  i  pismeno  dostavi  naručitelju  svoje  primjedbe  u  vezi  eventualnih  nedostataka.
Jedinična cijena sadrži sav rad, materijal, potreban transport i vezna sredstva, te troškove uprave i prodaje.</t>
  </si>
  <si>
    <t>Izmjere i obračun vrši se prema prosječnim građevinskim normama za obrtničke radove.
Radovi se moraju izvesti prema opisu pojedinih stavaka u troškovniku i prema Pravilniku o tehničkim normativima za projektiranje i izvođenje završnih radova u građevinarstvu, Pravilniku o zaštiti na radu u građevinarstvu, radovi na krovovima, te Pravilnik o  tehničkim mjerama i uvjetima za nagibe krovnih ravnina. Sav materijal koji se upotrebljava u pokrovima mora odgovarati postojećim hrvatskim standardima.
Obračun radova vrši se prema Prosječnim normama u građevinarstvu, a jedinica mjere je m2.
Jediničnom cijenom treba obuhvatiti: sav materijal, alat, mehanizacija i uskladištenje, troškove radne snage za kompletan rad opisan u troškovniku, sve horizontalne i vertikalne transporte do mjesta ugradnje, skidanje i namještanje krila vrata i prozora, svu potrebnu radnu skelu iz koje se izuzima fasadna skela, čišćenje prostorija i okoliša nakon završetka radova, svu štetu i troškove popravka kao posljedica nepažnje u toku izvedbe, troškove zaštite na radu i troškove atesta.</t>
  </si>
  <si>
    <t>Montaža pokrova utorenim glinenim crijepom 
Pokrivanje krova UTORENIM  GLINENIM CRIJEPOM na ranije položene - pribijene letve. Utrošak crijepa 10 kom/m2. U cijenu su uključene vrijednosti svih radova i materijala. Obračun po m2 mjereno po kosini.</t>
  </si>
  <si>
    <t>Montaža sljemenika                                                     Pokrivanje sljemena krovišta. U cijenu uključene vrijednosti svih radova i materijala. Obračun po m' krovne plohe.</t>
  </si>
  <si>
    <t>Izvedba  PVC zaštitne mrežice
Dobava i montaža PVC zaštitne mrežice za ptice širine 10cm. Mrežica se postavlja na čelu rogova na obje strane krova. U cijenu uključiti sve potrebno do gotovosti zaštitne mrežice. Obračun po m' krovne plohe.</t>
  </si>
  <si>
    <t>Montaža snjegobrana                                                                      Dobava i postava tipskih snjegobrana istog dobavljača koji dobavlja i crijep.
Sastoji se od podloge snjegobrana, rešetke snjegobrana 300x20 cm, potpornja rešetke i veznika. Postavlja se na obje strane krova –obje krovne plohe, iznad podrožnice.
U cijenu uključiti sve potrebno do potpune gotovosti snjegobrana. Obračun po m' krovne plohe.</t>
  </si>
  <si>
    <t xml:space="preserve">Montaža odzračnog crijepa                                                       Pokrivanje krova tipskim odzračnim crijepom istog dobavljača koji dobavlja i crijep. Odzračni crijep se postavlja na ranije položene - pribijene letve na obje strane krova - obje krovne plohe. U cijenu su uključene vrijednosti svih radova i materijala. Obračun po ugrađenom komadu.  </t>
  </si>
  <si>
    <t>Izrada, dobava i ugradba PVC prozora u boji po izboru investitora. Prozor se sastoji od jednog otklopno-zaokretnog krila.
Svi PVC elementi moraju osigurati potrebnu statičku stabilnost, toplinsku i zvučnu zaštitu te brtvljenje i odvodnju.
Ostakljenje termoizolacijskim niskoemisijskim "low-e" staklom debljine(4+16(plin)+4) mm i plastificiranim aluminijskim letvicama uključeno u stavku.
Sve ostalo prema tehničkim uvjetima. Ugradnja uključuje dopremu kompletnog prozora, ugradbu sa svim potrebnim pomoćnim materijalom i priborom i sidra za završnu ugradnju klupčica. Svi elementi sa atestima, postojanih boja, otporni na UV zrake.</t>
  </si>
  <si>
    <t>Izrada, doprema i ugradba ulaznih dvokrilnih kliznih djelomično ostakljenih  vrata, sa svim potrebnim okovom. Vrata su izrađena od drveta u boji po izboru investitora Svi drveni elementi  moraju osigurati potrebnu statičku stabilnost vrata. Vrata  ostakliti sigurnosnim  staklom debljine 6mm čija je izrada, doprema i ugradnja odnosno ostakljenje drvenim letvicama uključeno u ovu stavku. Dovratnike i nadvratnik opremiti utorenim drvenim brtvama, a vratna krila zaustavljivačem. Sa svim potrebnim okovom. U cijenu stavke uključen je sav potreban rad i materijal do potpune ugrađenosti vrata.</t>
  </si>
  <si>
    <t>Izrada, dobava i ugradnja komplet jednokrilnih vrata sa PVC ispunom. 
Vrata su jednokrilna čija je zaokretna zona izvedena od  aluminija.
Vrata moraju biti tako izvedena da mogu izdržati višestruko svakodnevno otvaranje i zatvaranje te grublju uporabu.
Profili otvora aluminijski s minimalno pet komora u presjeku, koeficijent prolaza topline cijelih vrata Uw≤1,10 W/m2K. 
Vidljivi dijelovi otvaranja i zatvaranja i okova u finalnoj obradi kao profili. Ugradba suha, sa zapunjenjem reški PU pjenom, sva vezna sredstva nehrđajuća. 
Boja po izboru investitora.
Ponuđen sustav do potpune funkcionalnosti.
U stavku uključena obrada špaleta otvora nakon ugradnje.</t>
  </si>
  <si>
    <t>Ddobava i ugradnja staklene opeke sa klasičnom strukturom, obrađena sa dvije stane izrađene od kvalitetnog čvrstog stakla. 
Dimenzije staklene opeke su 18x18x8 cm. Stavka obuhvaća dobavu, ugradnju i sav potreban materijal do potpune ugradnje staklene opeke.
U stavku uključena obrada špaleta otvora nakon ugradnje.</t>
  </si>
  <si>
    <t>OPĆI UVJETI IZVOĐENJA
Sve radove treba izvesti prema nacrtima, opisima troškovnika, postojećim tehničkim propisima, te uputama projektanta i nadzornog inženjera. U cijenu za svaku pojedinu vrstu rada uključiti sav osnovni i pomoćni materijal, lagane skele, rastur materijala, neminovne otpatke, transport do gradilišta i na gradilištu, troškove izrade, te uklanjanje nečistoća nastalih tokom rada, kao i odvoz sveg  pratećeg suvišnog materijala i smeća (ambalaže).
Izvođač treba upotrijebiti materijal, koji u svemu (vrsti, boji i kvaliteti) odgovara uzorku, što ga odabere projektant od uzoraka predloženih po izvođaču.
Kao vezni materijal za oblaganje podova upotrijebiti će se građevinsko ljepilo. Za ljepilo je potrebna  cementna glazura na podu, betonski zid u glatkoj oplati ili gruba žbuka na zidu. Spojnice fugirati kako je propisano u pojedinoj stavci.</t>
  </si>
  <si>
    <t>Prije početka radova izvođač je dužan ustanoviti kvalitetu podloge na kojoj se izvode keramičarski radovi, a ako ona nije dobra, mora o tome obavijestiti naručioca radova, kako bi se podloga mogla na vrijeme popraviti i pripremiti za izvedbu keramičarskih radova.
Prije polaganja pločica, zid treba dobro očistiti, da se postigne čvrsta veza opločenja sa zidom, da pločice kasnije ne otpadaju. Sav prostor između  pločica i zida treba biti potpuno ispunjen i zaliven veznim materijalom. Ako neke pločice imaju veću dimenziju, treba ih obrusiti, ako su manje od propisane mjere, ne smiju biti upotrebljene. Naročitu pažnju obratiti na sastave ploha koje se opločuju, na sastavima opločenja sa drugim plohama obrade i opšavima uz otvore, da budu izvedeni potpuno ravni i  čisti.</t>
  </si>
  <si>
    <t>Završna opločenja odmah očistiti od nečistoće i veznog sredstva, a u svaku stavku uključeno je i konačno fino čišćenje površine, te fugiranje. Podne ravnine moraju biti potpuno ravne i horizontalne, osim u prostorijama sa podnim odvodima, gdje se izvode minimalni padovi prema tim odvodima. Uz podne rešetke, sifone i uz ostale rubove sve podne pločice ili tavelice moraju biti obrezane na potrebnu mjeru i pravilno obrubljene. Podove na otvorenim površinama izvesti sa dilatacijama, tako da ni u jednom smjeru razmak između njih nije veći od 3 metra.
Organizaciju svog rada izvođač treba provesti tako da bude u skladu sa operativnim planom, te da ne dođe do zakašnjenja sa vlastitim radovima ili do ometanja u odvijanju radova drugih izvođača. Ne izvesti više od 1,2 m u danu.</t>
  </si>
  <si>
    <t>Postavljanje podnih vanjskih keramičkih pločica
Dobava i polaganje vanjskih protulkliznih pločica, otpornih na smrzavanje i postavljanje rubnih lajsni na svim oštrim bridovima. 
Dimenzija kamenih marmetta (granitnih pločica) 30,0 x 30,0 cm, debljine 1,0 cm. 
Postava reški na rešku i na sloj polimernog ljepila, te kitanjem reški specijalnim kitom. U cijenu uključen sav potreban materijal s radom (pločice, polimerno ljepilo, masa za fugiranje), rezanjem pločica i fugiranjem, nabava i postavljanje i kutnih lajsni. 
Do konačne predaje podnu oblogu treba zaštititi što je uključeno u cijenu ove stavke. Pri izradi poda potrebno je posebno obratiti pažnju na potrebne visine i eventualne padove.
U izradu opločenja uključena sva krojenja kamenih pločica, a obračun prema m2 izvedene površine.                                 Napomena: prije nabavke keramičkih pločica iste dostaviti Investitoru i Nadzoru na pregled i odobrenje.</t>
  </si>
  <si>
    <t>Postavljanje podnih keramičkih pločica
Dobava i polaganje unutarnjih podnih pločica I. klase.
Dimenzija ker. pločica 30 x 60 cm, debljine 0,9 cm.
Postava reški na rešku i to ljepljenjem ljepilom netopivim u vodi, te kitanjem reški specijalnim kitom. Prijelaze i ivice potrebno je obraditi fazonskim komadima , Posebnu pažnju obratiti na potrebne padove. U cijenu uključen sav potreban materijal (pločice, ljepilo, masa za fugiranje, PVC lajsna) s radom, rezanjem pločica, fugiranjem, postavom lajsni. Obračun po m2 postavljene površine uključujući sokl.
Napomena: prije nuđenja keramičkih pločica iste dostaviti Investitoru i Nadzoru na pregled i odobrenje.</t>
  </si>
  <si>
    <t>Postavljanje zidnih keramičkih pločica
Oblaganje zidova u sanitarnom čvoru  glaziranim keramičkim pločicama I klase, u boji po izboru investitora ili nadzornog inženjera i postavljanje rubnih lajsni od PVC na svim oštrim bridovima. Postava reški na rešku i to ljepljenjem ljepilom netopivim u vodi, te kitanjem reški specijalnim kitom. U cijenu uključen sav potreban materijal (pločice, ljepilo, masa za fugiranje, PVC lajsna) s radom, rezanjem pločica, fugiranjem, postavom lajsni. Obračun po m2 postavljene površine.
Napomena: prije nabavke keramičkih pločica iste dostaviti Investitoru i Nadzoru na pregled i odobrenje.</t>
  </si>
  <si>
    <r>
      <t>Ličenje zidova i stropova poludisperzivnim bojama na bazi vode u 2 završna premaza u svijetloj boji. Boja mora biti dovoljno  otporna na oštečenja i trošenja i ne smije se brisati tj. mora imati visoka svojstva vodootpornosti, mora zadovoljavati visoke kriterije zaštite od plijesni i gljivica, imati visoka svojstva paropropusnosti, netoksičnosti, nezapaljivosti te osigurati dobru pokrivenost površine na koju se nanosi boja. U cijenu stavke uračunati sve neophodne predradnje (impregnacija, dvostruko gletanje, brušenje i otprašivanje) prema uputi proizvođača kao i potrebna zaštita podova i okolnih elemenata interijera. U cijenu uključiti vrijednosti svih potrebnih radova, materijal te pokretnu radnu skelu za visinu prostorija. U cijenu su uključene vrijednosti svih radova i materijala. Obračun po m</t>
    </r>
    <r>
      <rPr>
        <vertAlign val="superscript"/>
        <sz val="10"/>
        <rFont val="Calibri"/>
        <family val="2"/>
        <charset val="238"/>
      </rPr>
      <t>2</t>
    </r>
    <r>
      <rPr>
        <sz val="10"/>
        <rFont val="Calibri"/>
        <family val="2"/>
        <charset val="238"/>
      </rPr>
      <t xml:space="preserve"> razvijene površine.</t>
    </r>
  </si>
  <si>
    <t xml:space="preserve">Razni iskopi u tlu III i IV kategorije (šahtovi, rovovi, okna i sl.) s pravilnim zasjecanjem bočnih stranica i dna iskopa, širine rova 0,8 m, prosječne dubine 1,2 m s odlaganjem iskopanog materijala na stranu, 2,0 m od ivice rova, radi kasnije uporabe ili odvoz na deponiju. Predvidjeti razupiranje oplatom i crpljenje vode. Posebnu pozornost obratiti na križanja s ostalim instalacijama. Obračun po m3 </t>
  </si>
  <si>
    <t>Izrada posteljice od pijeska ispod cijevi, debljine 10,0 cm uz grubo poravnanje radi pravilnog nalijeganja cjevovoda. Obračun po m3 ugrađenog pijeska.</t>
  </si>
  <si>
    <t>Ručno zatrpavanje pješčanim materijalom oko 30,0 cm iznad tjemena vodovodnih cijevi uz pažljivo nabijanje. Mjesta spojeva cijevi ostaviti nezasute do tlačne probe. Obračun po m3 ugrađenog pijeska.</t>
  </si>
  <si>
    <t>Strojno zatrpavanje rova materijalom iz iskopa u slojevima d = 30 cm uz pažljivo nabijanje. Zatrpavanje izvesti nakon izvršene montaže i po izvršenoj tlačnoj probi cjevovoda uz odobrenje nadzornog inženjera.</t>
  </si>
  <si>
    <t>Odvoz preostalog materijala nakon zatrpavanja rova na deponiju udaljenu do 8 km. Naknadu za deponiranje uključiti u cijenu.</t>
  </si>
  <si>
    <t>Dobava, transport i montaža pocinčanih čeličnih cijevi φ3/4"dovoda vode te dobava i izrada sa svim potrebnim fazonskim komadima, priključcima, spojnicama, ventilima, brtvenim i potrošnim materijalom za spajanje do ulaska u objekat, prema naputcima proizvođača.</t>
  </si>
  <si>
    <t>Razni iskopi u tlu III i IV kategorije (šahtovi, rovovi i sl.) s pravilnim zasjecanjem stranica i dna iskopa, širine rova 1,00 m, dubine do  2,00 m sa odlaganjem iskopanog materijala na stranu, 2 m od ivice rova, radi kasnije uporabe ili odvozom na privremenu deponiju . Predvidjeti razupiranje oplatom i crpljenje vode. Posebnu pozornost obratiti na križanja s ostalim instalacijama.
Količine podrazumijevaju temeljne razvode sanitarne kanalizacije. Obračun po m3</t>
  </si>
  <si>
    <t>a/  DN 110 mm</t>
  </si>
  <si>
    <t>Dobava i montaža PVC cijevi DN110 za odvodnju. U cijenu su uključeni sav rad i materijal ( fazonski komadi kao m' cijevi) i ispitivanje instalacije.</t>
  </si>
  <si>
    <t>Sabirna jama                                          
Nabava, prijevoz i ugradnja betona za izvedbu sabirne jame sanitarne potrošnje dimenzija 3.00x3.00x3.00 m.  Stavka podrazumjeva nabavu, ugradbu i njegu svježeg betona, izradu armature i oplate te hidroizolaciju ploče, sav potreban rad i sredstva za rad.</t>
  </si>
  <si>
    <t>podložni beton C16/20 d=5 cm                                                  m3</t>
  </si>
  <si>
    <t>Oplata                                                                                            m2</t>
  </si>
  <si>
    <t>Beton C30/37, XC1-vodonepropusan                                      m3</t>
  </si>
  <si>
    <t>MA 500/560                                                                                 kg</t>
  </si>
  <si>
    <t>RA 400/500                                                                                   kg</t>
  </si>
  <si>
    <t>Hidroizolacija-hladni bit.premaz+varena traka                   m2</t>
  </si>
  <si>
    <t>ljevanoželjezne penjalice, okruglo željezo promjer 20 mm,                 L=0,8m                                                                                      kom</t>
  </si>
  <si>
    <t>Poklopac za teško opterećenje 400 KN                                kom</t>
  </si>
  <si>
    <t>Ispitivanje vertikalne i horizontalne kanalizacije i sabirne jame na protočnost i nepropusnost, te ispiranje kanalizacijskog sustava od strane akreditiranog laboratorija te izrada izvješća.</t>
  </si>
  <si>
    <t>Nabava, dobava i ugradnja štednih vodovodnih armatura s umivaonikom, aktiviranje s prednje strane na pokret ruku, s mogućnošću promjene duljine toka vode, komplet s priključnim ventilom za vodu od 1/2", Komplet čini i zidni umivaonik.
Obračun po kompletno ugrađenoj i ispitanoj opremi, sa svim potrebnim materijalom i radom, u punoj funkcionalnosti.</t>
  </si>
  <si>
    <t>Nabava, dobava i ugradnja štednih vodokotlića s wc školjkom, sa kapacitetom od 9l s dvije količine ispiranja   (3 l i 6 l), s mogućnošću promjene količine na ispiranje sa zaustavljanjem, aktiviranje s prednje strane, komplet s priključnim ventilom za vodu od 1/2", s izljevnim koljenom od fi 90 s redukcijom na fi 110. Komplet čini potisna ploča za dvokoličinsku tehniku ispiranja i s mogušnošću zaustavljanja. 
Obračun po kompletno ugrađenoj i ispitanoj opremi, sa svim potrebnim materijalom i radom, u punoj funkcionalnosti.</t>
  </si>
  <si>
    <t>Nabava i ugradnja polukristalnog zrcala od stakla debljine 4 mm, s etažerima od kaljenog stakla, dimenzija 600 x 400 mm. Stavka podrazumjeva i sav potreban pribor za ugradnju.</t>
  </si>
  <si>
    <t>Nabava i ugradnja sanitarnog pribora i sitne galanterije prema zahtjevu investitora.
Stavka podrazumjeva sav potreban alat i pribor za ugradnju.</t>
  </si>
  <si>
    <t>- držač za papirnate ručnike u roli                         kom</t>
  </si>
  <si>
    <t>- zidni držač za sapun - tekući                             kom</t>
  </si>
  <si>
    <t>- četka za wc sa posudom                                   kom</t>
  </si>
  <si>
    <t>- koš za otpad                                                    kom</t>
  </si>
  <si>
    <t>- držač za toaletni papir                                       kom</t>
  </si>
  <si>
    <t>1</t>
  </si>
  <si>
    <t>Skidanje humusa u sloju od 20 cm širokim iskopom. Stavka obuhvaća skidanje sloja humusa na cijelom potezu gradnje (ispod objekata), odvoz na  deponiju udaljenosti do 8 km, istovar, deponiranje  te sav rad i sredstva za rad. Obračun po m3 iskopa u zbijenom stanju. Konačnu debljinu utvrđuje na terenu nadzorni inženjer. Napomena: humus deponirati odvojeno od ostalog materijala.</t>
  </si>
  <si>
    <t xml:space="preserve">Iskop rova za temeljne trake
Strojni iskop temeljnih traka u zemljanom materijalu III i IV kategorije, širine 50 cm, dubine 80 cm. Stavka podrazumijeva iskop, utovar sa transportom na gradilišnu deponiju do 200 m, istovar te sav rad i sredstva za rad. Obračun po m3 iskopa u zbijenom stanju. </t>
  </si>
  <si>
    <t xml:space="preserve">Betoniranje AB horizontalnih serklaža dimenzija 20×25 cm u dvostranoj i trostranoj oplati. Stavka podrazumjeva izradu odnosno dobavu i prijevoz betona, potrebnu skelu, ugradnju i njegu svježeg betona  uz sav potreban rad i sredstva za rad. Armatura je obračunata u posebnoj stavci. </t>
  </si>
  <si>
    <t xml:space="preserve">Betoniranje nadtemeljnih zidova u dvostranoj daščanoj oplati. Visina nadtemeljnih zidova je 45 cm Stavka podrazumjeva izradu odnosno dobavu i prijevoz betona, ugradnju i njegu svježeg betona  uz sav potreban rad i sredstva za rad. </t>
  </si>
  <si>
    <t>Betoniranje AB podne ploče betonom debljine d=15 cm. AB ploča se izvodi u segmentima, sa prekidima prema pravilima struke na mjestu dilatacije koje su uključene u stavku. Stavka podrazumjeva izradu odnosno dobavu i prijevoz betona, ugradnju i njegu svježeg betona  uz sav potreban rad i sredstva za rad.  Armatura je obračunata u posebnoj stavci. Radove uskladiti sa betoniranjem temeljnih traka i stopa.
Napomena: uobzireno betoniranje  natkrivene terase i ulaznog trijema te stuba.</t>
  </si>
  <si>
    <r>
      <t>Izrada hidroizolacije nosivih zidova sa 2 sloja bitumenske ljepenke i 3 premaza bitumenom, širine zida do 25 cm. U cijenu su uključene vrijednosti svih radova i materijala. Obračun po m</t>
    </r>
    <r>
      <rPr>
        <vertAlign val="superscript"/>
        <sz val="10"/>
        <rFont val="Calibri"/>
        <family val="2"/>
        <charset val="238"/>
      </rPr>
      <t>2</t>
    </r>
    <r>
      <rPr>
        <sz val="10"/>
        <rFont val="Calibri"/>
        <family val="2"/>
        <charset val="238"/>
      </rPr>
      <t>.</t>
    </r>
  </si>
  <si>
    <t>Radovi na priključenju interne vodovodne instalacije na postojeći razvod vode. Svi radovi u kompletu se izvode prema uvjetima, troškovniku, a o trošku investitora.
Obračun po komadu kompletno izvedenog priključka.</t>
  </si>
  <si>
    <t>Bušenje i štemanje prodora za potrebe vodovodnih instalacija u zidovima, stropovima i temeljima, uključivo utovar, prijevoz i istovar otpadnog materijala na gradsku deponiju udaljunosti do 8 km. U stavku je uključena taksa za odlaganje otpada.Obračun po kom prodora bez koef. rastresitosti.</t>
  </si>
  <si>
    <t>b/  f 75 mm</t>
  </si>
  <si>
    <t>Bušenje i štemanje prodora za potrebe kanalizacionih instalacija u zidovima, stropovima i temeljima, uključivo utovar, prijevoz i istovar otpadnog materijala na deponiju udaljenosti do 8 km. U stavku je uključena taksa za odlaganje otpada. Obračun po kom prodora bez koef. rastresitosti.</t>
  </si>
  <si>
    <t>m3</t>
  </si>
  <si>
    <t>TEMELJNI UZEMLJIVAČ</t>
  </si>
  <si>
    <t>1.1.</t>
  </si>
  <si>
    <t>jed.mjere</t>
  </si>
  <si>
    <t>1.2.</t>
  </si>
  <si>
    <t xml:space="preserve">Dobava i ugradnja kutije za mjerni spoj i voda P/f 10mm², dužine 3m za uzemljenje instalacije. </t>
  </si>
  <si>
    <t>Dobava i ugradnja pocinčane trake FeZn 25x4mm²</t>
  </si>
  <si>
    <t>INSTALACIJE JAKE STRUJE</t>
  </si>
  <si>
    <t>2.1.</t>
  </si>
  <si>
    <t>Dobava i ugradnja SSPMO ormara opremljenog osiguračima (1x NNVO-00 I 100/35A), sabirnicama i spojnim vodičima (brojilo daje HEP)                                                                                                               (sve komplet ožičeno) - OPCIJA</t>
  </si>
  <si>
    <t>HEP</t>
  </si>
  <si>
    <t>Dobava i ugradnja katodnih odvodnika prenapona</t>
  </si>
  <si>
    <t>2.2.</t>
  </si>
  <si>
    <t>2.3.</t>
  </si>
  <si>
    <t>Dobava i ugradnja glavnog napojnog voda od SSPMO ormara do glavnog razvodnog ormara GRO  kabelom NYY 5x10mm² položen u kubuplast cijev promjera 50mm a na mjestu gdje ulazi u građevinu položen u negorivoj savitljivoj cijevi promjera 40mm²</t>
  </si>
  <si>
    <t>2.4.</t>
  </si>
  <si>
    <t>Dobava i ugradnja glavnog razdjelnog ormarića GRO stana izvedenog sa dva polja sa po 12 osiguračkih mjesta i opremljenog sa:</t>
  </si>
  <si>
    <t>• potrošački prekidač OSO 20A</t>
  </si>
  <si>
    <t>• strujna zaštitna sklopka FID 40/0,03 A sa isklopnim relejem</t>
  </si>
  <si>
    <t>•trenutni automatski isklopnik TAI  (RJP)</t>
  </si>
  <si>
    <t>• automatski osigurač B 0A</t>
  </si>
  <si>
    <t>• automatski osigurač B 10A</t>
  </si>
  <si>
    <t>• automatski osigurač B 16A</t>
  </si>
  <si>
    <t>• automatski osigurač B 20A</t>
  </si>
  <si>
    <t>• N i PE sabirnice</t>
  </si>
  <si>
    <t>• strujna jednoredna sabirnica izolirana</t>
  </si>
  <si>
    <t>(sve komplet ožičeno i ugrađeno u zid)</t>
  </si>
  <si>
    <t>OPCIJA (daje Hep)</t>
  </si>
  <si>
    <t>Dobava i ugradnja materijala za izjednačenje potencijala</t>
  </si>
  <si>
    <t>• vodič P/f 10mm²</t>
  </si>
  <si>
    <t>• vodič P/f 6mm²</t>
  </si>
  <si>
    <t>• dobava i ugradnja kutija za izjednačenje potencijala i obujmice za vodovodne cijevi</t>
  </si>
  <si>
    <t>2.6.</t>
  </si>
  <si>
    <t>Dobava i ugradnja kutija rasklopnog elektro materijala u montažne kutije</t>
  </si>
  <si>
    <t>• prekidač obični P/Ž</t>
  </si>
  <si>
    <t>• prekidač izmjenični P/Ž</t>
  </si>
  <si>
    <t>• prekidač serijski P/Ž</t>
  </si>
  <si>
    <t>• prekidač križni P/Ž</t>
  </si>
  <si>
    <t>• kip prekidač, 16A, P/Ž</t>
  </si>
  <si>
    <t>• utičnica jednopolna P/Ž</t>
  </si>
  <si>
    <t>• utičnica jednopolna  P/Ž</t>
  </si>
  <si>
    <t>• utičnica jednopolna sa poklopcem P/Ž</t>
  </si>
  <si>
    <t>• priključnica za stalni spoj</t>
  </si>
  <si>
    <t>(sve komplet sa instalacionim kutijama)</t>
  </si>
  <si>
    <t>2.7.</t>
  </si>
  <si>
    <t>Dobava i ugradnja pod žbuku instalacijskih vodova</t>
  </si>
  <si>
    <t>• PP-Y 3x1,5mm²</t>
  </si>
  <si>
    <t>• PP-Y 3x2,5mm²</t>
  </si>
  <si>
    <t>Dobava i montaža rasvjetnih tijela</t>
  </si>
  <si>
    <t>• grlo E27 i sijalice</t>
  </si>
  <si>
    <t>• vanjska svijetiljka</t>
  </si>
  <si>
    <t>• senzor pokreta</t>
  </si>
  <si>
    <t>2.9.</t>
  </si>
  <si>
    <t>Izrada i spajanje izvoda za stalne priključke (napa, grijalica, plinskih bojlera i termostata)</t>
  </si>
  <si>
    <t>2.10.</t>
  </si>
  <si>
    <t>Ispitivanje električne instalacije i izrada zapisnika o ispitivanju električnih instalacija prema uputi</t>
  </si>
  <si>
    <t>INSTALACIJE ZAŠTITE OD MUNJE</t>
  </si>
  <si>
    <t>RUČNI ISKOP ROVA III KATEGORIJE U ZEMLJI</t>
  </si>
  <si>
    <t>RH1 TRAKA 25xmm</t>
  </si>
  <si>
    <t>KON 09 KONTAKTNA SPONA</t>
  </si>
  <si>
    <t>KON 01mjerna križna spojnica</t>
  </si>
  <si>
    <t>Inox ili al traka fi 8 mm</t>
  </si>
  <si>
    <t>Nosači prihvatne mreže</t>
  </si>
  <si>
    <t>Stezaljke za oluk</t>
  </si>
  <si>
    <t>Ispitivanje i izrada zapisnika o vizuelnom pregledu. Ispitivanju i mjerenju sustava zaštite od munje.</t>
  </si>
  <si>
    <t>3.1.</t>
  </si>
  <si>
    <t>4.1.</t>
  </si>
  <si>
    <t>4.2.</t>
  </si>
  <si>
    <t>FASADERSKI RADOVI</t>
  </si>
  <si>
    <t>LIMARSKI RADOVI</t>
  </si>
  <si>
    <t>KROVOPOKIRAČKI RADOVI</t>
  </si>
  <si>
    <t>15.0.</t>
  </si>
  <si>
    <t>OPĆI UVJETI IZVOĐENJA
Betonski i armiranobetonski radovi izvodit će se prema  glavnom  projektu, pridržavajući se i primjenjujući važeće propise i norme. Prilikom isporuke cementa isporučioc je dužan dostaviti podatke i ateste. 
Za izradu betona predviđa se prirodno granulirani šljunak ili drobljeni agregat.
Kameni agregat mora biti dovoljno čvrst i postojan, ne smije sadržavati zemljanih i organskih sastojaka, niti drugih primjesa štetnih za beton i armaturu.
Prilikom isporuke betonskog čelika isporučilac je dužan dostaviti ateste koji garantiraju: vlačnu čvrstoću i varivost čelika.</t>
  </si>
  <si>
    <t>Izrađena oplata, s podupiranjem, prije betoniranja mora biti od strane izvođača statički kontrolirana. Prije nego što se počne ugrađivati beton moraju se provjeriti dimenzije oplate i kakvoća njihove izvedbe, kao i čistoća i vlažnost oplate.
Izvođač radova dužan je kontinuirano pratiti izvedbu vertikalnosti i hodrizontalnosti elemenata konstrukcije sa geodetskom kontrolom te sve promjene glede sljegavanja objekta, a koje nisu u skladu s predviđanjima u projektu, obavijestiti projektanta konstrukcije i nadzornu službu investitora.
Izvođač je obavezan posjedovati ateste o kvaliteti svih ugrađenih materijala.
Kvaliteta čelika, betona i njegovih komponentnih materijala trebaju odgovarati važećim propisima
Sve plohe betona na fasadi i u objektu koje se ne žbukaju potrebno je izraditi u propisanoj glatkoj oplati i opisu u pojedinoj stavci troškovnika. Naknadnu obradu arm.bet.glatkih zidova i stropova dužan je izvođač radova izvesti bez posebne naplate. Kod ugradbe betona paziti da ne dođe do stvaranja gnijezda i segregacije betona. Kod izrade betona potrebno je upotrijebiti istu vrstu cementa i agregata za nosivu konstrukciju projektiranog objekta.</t>
  </si>
  <si>
    <t>U sve betonske i arm.betonske i montažne elemente potrebno je u toku betoniranja ugraditi čel.pločice, ankere za učvršćenje bravarije i limarije.
Sve eventualne razlike i odstupanja na terenu utvrdit će se građevinskom knjigom.
Sve proboje potrebno je uskladiti sa projektima instalacija (elektrika, grijanje, vodovod i kanalizacija). Ovaj posao se neće posebno obračunavati, već ulazi u jediničnu cijenu betona i oplate. Ukoliko nije koja stavka dovoljno opisana ili je nejasna, izvođač radova mora zatražiti razjašnjenje od projektanta prije predaje ponude, jer se kasniji prigovori neće uzeti u obzir. Svi radovi moraju se izvesti stručno, sa prvorazrednim materijalom, prema uzancama i običajima struke, te prema opisu i uputama projektanta i statičara.
Radne rešetke u temeljnoj ploči, obodnim zidovima i na spojevima zbog podzemne vode obavezno rješavati sa ugradnjom vodonepropusnih traka.  Postavljanje i vezivanje armature izvesti točno prema armaturnim nacrtima, sa podmetanjem podložaka, kako bi se osigurala potrebna udaljenost između armature i oplate. 
Prije betoniranja obavezan je pregled armature od strane izvođača i nadzornog inženjera ili projektanta konstrukcije.
Količine bet. željeza u troškovniku date su aproksimativno. Točne količine dat će se armaturnim nacrtima.</t>
  </si>
  <si>
    <t xml:space="preserve">podna ploča C25/30                                                m3                             </t>
  </si>
  <si>
    <t xml:space="preserve">beton C25/30                                                                m3                             </t>
  </si>
  <si>
    <t xml:space="preserve">beton C25/30                                                               m3                             </t>
  </si>
  <si>
    <t xml:space="preserve">beton C25/30                                                          m3                             </t>
  </si>
  <si>
    <t xml:space="preserve">beton C25/30                                                             m3                             </t>
  </si>
  <si>
    <r>
      <t>a/  Beton klase C 25/30 debljine 10 cm                    m</t>
    </r>
    <r>
      <rPr>
        <vertAlign val="superscript"/>
        <sz val="9"/>
        <rFont val="Calibri"/>
        <family val="2"/>
        <charset val="238"/>
      </rPr>
      <t>3</t>
    </r>
  </si>
  <si>
    <t>b/  Armatura B500B ( mreža Q335 )                            kg</t>
  </si>
  <si>
    <r>
      <t>c/  Oplata                                                                       m</t>
    </r>
    <r>
      <rPr>
        <vertAlign val="superscript"/>
        <sz val="9"/>
        <rFont val="Calibri"/>
        <family val="2"/>
        <charset val="238"/>
      </rPr>
      <t>2</t>
    </r>
  </si>
  <si>
    <r>
      <t>a/  Beton klase C 25/30                                                m</t>
    </r>
    <r>
      <rPr>
        <vertAlign val="superscript"/>
        <sz val="9"/>
        <rFont val="Calibri"/>
        <family val="2"/>
        <charset val="238"/>
      </rPr>
      <t>3</t>
    </r>
  </si>
  <si>
    <t>b/  Armatura B500B ( mreža Q335 )                             kg</t>
  </si>
  <si>
    <t xml:space="preserve">cementni estrih d=4 cm                                              m3                             </t>
  </si>
  <si>
    <r>
      <t>Sokl: XPS (ekstrudirani polistiren ploča min.gustoće  ρ: 30 kg/m3, d= 5 cm                                                m</t>
    </r>
    <r>
      <rPr>
        <vertAlign val="superscript"/>
        <sz val="10"/>
        <rFont val="Calibri"/>
        <family val="2"/>
        <charset val="238"/>
      </rPr>
      <t>2</t>
    </r>
  </si>
  <si>
    <r>
      <t>Zid:mineralna kamena vuna d=10 cm                    m</t>
    </r>
    <r>
      <rPr>
        <vertAlign val="superscript"/>
        <sz val="10"/>
        <rFont val="Calibri"/>
        <family val="2"/>
        <charset val="238"/>
      </rPr>
      <t>2</t>
    </r>
  </si>
  <si>
    <t>Izvođač radova dužan je prije izvedbe limarije uzeti sve izmjere u naravi, a također je dužan prije početka montaže ispitati sve dijelove gdje se imaju izvesti limarski radovi, te na eventualne neispravnosti istih upozoriti nadzornog organa, jer će se u protivnom naknadni popravci izvršiti na račun izvođača.
Mekani limovi spajaju se utorenjem ili lomljenjem, a srednje tvrdi i tvrdi limovi utorenjem ili zakivanjem i lemljenjem.
Pričvršćenje lima vrši se mehaničkim alatima, vijcima, plastičnim čepovima i drugim nosačima (trakama).
Za  učvršćivanje ( kuke, zakovice, jahači, čavli, vijci  i  sl. ) treba  primijeniti  alu  ili  galvanizirana  spojna  sredstva.
Limarija mora biti odvojena od površine betona i žbuke bitumenskom ljepenkom ili polietilenskom folijom.
Obračun izvedenih radova- kao jedinica mjere uzima se m2, m′ ili komad. Jedinična cijeni treba sadržavati: sav materijal, alat, mehanizacija i uskladištenje, troškove radne snage za kompletan rad opisan u troškovniku, sve horizontalne i vertikalne transporte do mjesta ugradnje, svu potrebnu radnu skelu iz koje se izuzima fasadna skela, čišćenje okoliša nakon završetka radova, svu štetu kao i troškove popravka kao posljedica nepažnje u toku izvedbe, troškove zaštite na radu i atesta.</t>
  </si>
  <si>
    <t>Sve podloge preko kojih se postavlja lim moraju biti ravne i pripremljene za rad. Kod podloga od betona ili maltera moraju biti postavljene drvene paknice na određenom razmaku.
Izvođač  je  dužan  prije  početka  radova  provjeriti  sve  građevinske  elemente  na  koje, ili  za  koje  se pričvršćuje limarija  i  pismeno  dostavi  naručitelju  svoje  primjedbe  u  vezi  eventualnih  nedostataka  posebno  u  slučaju: neodgovarajućeg  izbora  projektiranog  materijala  i  loše  riješenog  načina  vezivanja  limarije  za  građevinske  radove.
Jedinična cijena sadrži sav rad, materijal, potreban transport i vezna sredstva, te troškove uprave i prodaje.
Izmjere i obračun vrši se prema prosječnim građevinskim normama za obrtničke radove.
Limarski  radovi  obuhvaćaju  sve  vrste  pokrivanja  i  opšivanja  limom, kao i  izradu  i  montažu  žljebova, vertikalnih  odvodnih  cijevi  i  ventilacijskih  cijevi. Svi ostali materijali koji nisu obuhvaćeni standardima moraju imati ateste od za to ovlaštene ustanove.
Eventualne izmjere materijala, te način izvedbe tokom gradnje moraju se izvršiti isključivo pismenim dogovorom sa projektantom.</t>
  </si>
  <si>
    <t>NAZIV I SJEDIŠTE INVESTITORA:</t>
  </si>
  <si>
    <t>Općina Stara Gradiška,Trg hrvatskih branitelja 1, Stara Gradiška
OIB: 33364136650</t>
  </si>
  <si>
    <t>NAZIV GRAĐEVINE:</t>
  </si>
  <si>
    <t>Mrtvačinica (P)</t>
  </si>
  <si>
    <t>LOKACIJA GRAĐEVINE:</t>
  </si>
  <si>
    <t>k.č.br. 37, k.o. Gređani</t>
  </si>
  <si>
    <t>ZAJEDNIČKA OZNAKA MAPA:</t>
  </si>
  <si>
    <t>95/19-Z</t>
  </si>
  <si>
    <t>NAZIV I SJEDIŠTE PROJEKTANTSKE TVRTKE: :</t>
  </si>
  <si>
    <t>INGRI d.o.o., Ruščica, Ruščičkih žrtava 41</t>
  </si>
  <si>
    <t>OIB: 82406368957</t>
  </si>
  <si>
    <t>Mrtvačnica (P)</t>
  </si>
  <si>
    <t>I. / I. TROŠKOVNIK RADOVA</t>
  </si>
  <si>
    <t>Broj projekta:</t>
  </si>
  <si>
    <t>GLAVNI PROJEKTANT:</t>
  </si>
  <si>
    <t>ovlašteni inženjer građevinarstva</t>
  </si>
  <si>
    <t>PROJEKTANT:</t>
  </si>
  <si>
    <t>Datum:</t>
  </si>
  <si>
    <t>ožujak 2020.</t>
  </si>
  <si>
    <t>Direktor:</t>
  </si>
  <si>
    <t>Ivan rašić, dipl.ing.građ.</t>
  </si>
  <si>
    <t xml:space="preserve">OPĆI UVJETI IZVOĐENJA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</si>
</sst>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_k_n"/>
    <numFmt numFmtId="165" formatCode="General_)"/>
    <numFmt numFmtId="166" formatCode="@&quot; )&quot;"/>
    <numFmt numFmtId="167" formatCode="&quot; DN &quot;0&quot; mm&quot;"/>
  </numFmts>
  <fonts count="56" x14ac:knownFonts="1">
    <font>
      <sz val="10"/>
      <name val="Arial"/>
      <family val="2"/>
      <charset val="238"/>
    </font>
    <font>
      <sz val="11"/>
      <color indexed="8"/>
      <name val="Calibri"/>
      <family val="2"/>
      <charset val="238"/>
    </font>
    <font>
      <b/>
      <sz val="18"/>
      <color indexed="48"/>
      <name val="Cambria"/>
      <family val="2"/>
      <charset val="238"/>
    </font>
    <font>
      <sz val="12"/>
      <name val="Arial"/>
      <family val="2"/>
      <charset val="238"/>
    </font>
    <font>
      <sz val="8"/>
      <name val="Arial CE"/>
      <family val="2"/>
      <charset val="238"/>
    </font>
    <font>
      <b/>
      <sz val="10"/>
      <name val="Arial"/>
      <family val="2"/>
      <charset val="238"/>
    </font>
    <font>
      <sz val="10"/>
      <name val="Arial"/>
      <family val="2"/>
      <charset val="238"/>
    </font>
    <font>
      <sz val="10"/>
      <name val="Calibri"/>
      <family val="2"/>
      <charset val="238"/>
    </font>
    <font>
      <vertAlign val="superscript"/>
      <sz val="10"/>
      <name val="Calibri"/>
      <family val="2"/>
      <charset val="238"/>
    </font>
    <font>
      <sz val="8"/>
      <name val="Arial CE"/>
    </font>
    <font>
      <vertAlign val="superscript"/>
      <sz val="9"/>
      <name val="Calibri"/>
      <family val="2"/>
      <charset val="238"/>
    </font>
    <font>
      <sz val="8"/>
      <name val="Arial"/>
      <family val="2"/>
      <charset val="238"/>
    </font>
    <font>
      <b/>
      <i/>
      <u/>
      <sz val="20"/>
      <name val="Times New Roman CE"/>
      <family val="1"/>
      <charset val="238"/>
    </font>
    <font>
      <b/>
      <u/>
      <sz val="20"/>
      <name val="Times New Roman CE"/>
      <family val="1"/>
      <charset val="238"/>
    </font>
    <font>
      <b/>
      <i/>
      <sz val="12"/>
      <name val="Times New Roman"/>
      <family val="1"/>
      <charset val="238"/>
    </font>
    <font>
      <b/>
      <i/>
      <sz val="12"/>
      <name val="Times New Roman CE"/>
      <family val="1"/>
      <charset val="238"/>
    </font>
    <font>
      <sz val="11"/>
      <name val="Arial CE"/>
    </font>
    <font>
      <b/>
      <sz val="11"/>
      <name val="Arial CE"/>
      <charset val="238"/>
    </font>
    <font>
      <b/>
      <sz val="10"/>
      <name val="Times New Roman CE"/>
      <family val="1"/>
      <charset val="238"/>
    </font>
    <font>
      <b/>
      <sz val="11"/>
      <name val="Arial CE"/>
      <family val="2"/>
      <charset val="238"/>
    </font>
    <font>
      <b/>
      <sz val="8"/>
      <name val="Arial CE"/>
    </font>
    <font>
      <sz val="11"/>
      <name val="Arial CE"/>
      <charset val="238"/>
    </font>
    <font>
      <sz val="10"/>
      <name val="Arial CE"/>
      <family val="2"/>
      <charset val="238"/>
    </font>
    <font>
      <sz val="5"/>
      <name val="Arial CE"/>
      <family val="2"/>
      <charset val="238"/>
    </font>
    <font>
      <sz val="7"/>
      <name val="Arial CE"/>
      <family val="2"/>
      <charset val="238"/>
    </font>
    <font>
      <sz val="10"/>
      <color theme="8"/>
      <name val="Arial"/>
      <family val="2"/>
      <charset val="238"/>
    </font>
    <font>
      <sz val="10"/>
      <color rgb="FF0070C0"/>
      <name val="Arial"/>
      <family val="2"/>
      <charset val="238"/>
    </font>
    <font>
      <sz val="12"/>
      <color rgb="FF0070C0"/>
      <name val="Arial"/>
      <family val="2"/>
      <charset val="238"/>
    </font>
    <font>
      <b/>
      <sz val="12"/>
      <color rgb="FF0070C0"/>
      <name val="Arial"/>
      <family val="2"/>
      <charset val="238"/>
    </font>
    <font>
      <b/>
      <sz val="10"/>
      <color rgb="FF0070C0"/>
      <name val="Arial"/>
      <family val="2"/>
      <charset val="238"/>
    </font>
    <font>
      <sz val="10"/>
      <name val="Calibri"/>
      <family val="2"/>
      <charset val="238"/>
      <scheme val="minor"/>
    </font>
    <font>
      <b/>
      <sz val="10"/>
      <name val="Calibri"/>
      <family val="2"/>
      <charset val="238"/>
      <scheme val="minor"/>
    </font>
    <font>
      <sz val="9"/>
      <name val="Calibri"/>
      <family val="2"/>
      <charset val="238"/>
      <scheme val="minor"/>
    </font>
    <font>
      <sz val="12"/>
      <name val="Calibri"/>
      <family val="2"/>
      <charset val="238"/>
      <scheme val="minor"/>
    </font>
    <font>
      <b/>
      <i/>
      <sz val="14"/>
      <name val="Calibri"/>
      <family val="2"/>
      <charset val="238"/>
      <scheme val="minor"/>
    </font>
    <font>
      <b/>
      <sz val="10"/>
      <color theme="8"/>
      <name val="Calibri"/>
      <family val="2"/>
      <charset val="238"/>
      <scheme val="minor"/>
    </font>
    <font>
      <b/>
      <i/>
      <sz val="10"/>
      <color rgb="FF0000FF"/>
      <name val="Calibri"/>
      <family val="2"/>
      <charset val="238"/>
      <scheme val="minor"/>
    </font>
    <font>
      <b/>
      <i/>
      <sz val="10"/>
      <name val="Calibri"/>
      <family val="2"/>
      <charset val="238"/>
      <scheme val="minor"/>
    </font>
    <font>
      <b/>
      <sz val="10"/>
      <color rgb="FF0000FF"/>
      <name val="Calibri"/>
      <family val="2"/>
      <charset val="238"/>
      <scheme val="minor"/>
    </font>
    <font>
      <b/>
      <i/>
      <sz val="10"/>
      <color theme="8"/>
      <name val="Calibri"/>
      <family val="2"/>
      <charset val="238"/>
      <scheme val="minor"/>
    </font>
    <font>
      <b/>
      <sz val="10"/>
      <color rgb="FF0070C0"/>
      <name val="Calibri"/>
      <family val="2"/>
      <charset val="238"/>
      <scheme val="minor"/>
    </font>
    <font>
      <b/>
      <i/>
      <sz val="10"/>
      <color rgb="FF0070C0"/>
      <name val="Calibri"/>
      <family val="2"/>
      <charset val="238"/>
      <scheme val="minor"/>
    </font>
    <font>
      <b/>
      <sz val="10"/>
      <color rgb="FFFF0000"/>
      <name val="Calibri"/>
      <family val="2"/>
      <charset val="238"/>
      <scheme val="minor"/>
    </font>
    <font>
      <sz val="10"/>
      <color rgb="FFFF0000"/>
      <name val="Calibri"/>
      <family val="2"/>
      <charset val="238"/>
      <scheme val="minor"/>
    </font>
    <font>
      <b/>
      <sz val="12"/>
      <color rgb="FF0070C0"/>
      <name val="Calibri"/>
      <family val="2"/>
      <charset val="238"/>
      <scheme val="minor"/>
    </font>
    <font>
      <sz val="12"/>
      <color rgb="FF0070C0"/>
      <name val="Calibri"/>
      <family val="2"/>
      <charset val="238"/>
      <scheme val="minor"/>
    </font>
    <font>
      <b/>
      <i/>
      <sz val="10"/>
      <color theme="4"/>
      <name val="Calibri"/>
      <family val="2"/>
      <charset val="238"/>
      <scheme val="minor"/>
    </font>
    <font>
      <sz val="8"/>
      <name val="Calibri"/>
      <family val="2"/>
      <charset val="238"/>
      <scheme val="minor"/>
    </font>
    <font>
      <b/>
      <sz val="14"/>
      <color rgb="FF000000"/>
      <name val="Calibri"/>
      <family val="2"/>
      <charset val="238"/>
      <scheme val="minor"/>
    </font>
    <font>
      <b/>
      <sz val="13"/>
      <color rgb="FF000000"/>
      <name val="Calibri"/>
      <family val="2"/>
      <charset val="238"/>
      <scheme val="minor"/>
    </font>
    <font>
      <b/>
      <sz val="12"/>
      <color rgb="FF000000"/>
      <name val="Calibri"/>
      <family val="2"/>
      <charset val="238"/>
      <scheme val="minor"/>
    </font>
    <font>
      <b/>
      <sz val="15"/>
      <color rgb="FF000000"/>
      <name val="Calibri"/>
      <family val="2"/>
      <charset val="238"/>
      <scheme val="minor"/>
    </font>
    <font>
      <b/>
      <sz val="14"/>
      <color rgb="FF0070C0"/>
      <name val="Arial CE"/>
      <charset val="238"/>
    </font>
    <font>
      <b/>
      <sz val="12"/>
      <color rgb="FF0070C0"/>
      <name val="Arial CE"/>
      <charset val="238"/>
    </font>
    <font>
      <b/>
      <sz val="9"/>
      <name val="Calibri"/>
      <family val="2"/>
      <charset val="238"/>
      <scheme val="minor"/>
    </font>
    <font>
      <b/>
      <sz val="12"/>
      <name val="Calibri"/>
      <family val="2"/>
      <charset val="238"/>
      <scheme val="minor"/>
    </font>
  </fonts>
  <fills count="6">
    <fill>
      <patternFill patternType="none"/>
    </fill>
    <fill>
      <patternFill patternType="gray125"/>
    </fill>
    <fill>
      <patternFill patternType="solid">
        <fgColor indexed="44"/>
        <bgColor indexed="31"/>
      </patternFill>
    </fill>
    <fill>
      <patternFill patternType="solid">
        <fgColor theme="2" tint="-9.9978637043366805E-2"/>
        <bgColor indexed="64"/>
      </patternFill>
    </fill>
    <fill>
      <patternFill patternType="solid">
        <fgColor theme="0" tint="-0.249977111117893"/>
        <bgColor indexed="64"/>
      </patternFill>
    </fill>
    <fill>
      <patternFill patternType="solid">
        <fgColor rgb="FF92D050"/>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double">
        <color indexed="8"/>
      </left>
      <right style="medium">
        <color indexed="8"/>
      </right>
      <top style="double">
        <color indexed="8"/>
      </top>
      <bottom style="double">
        <color indexed="8"/>
      </bottom>
      <diagonal/>
    </border>
    <border>
      <left style="medium">
        <color indexed="8"/>
      </left>
      <right style="medium">
        <color indexed="8"/>
      </right>
      <top style="double">
        <color indexed="8"/>
      </top>
      <bottom style="double">
        <color indexed="8"/>
      </bottom>
      <diagonal/>
    </border>
    <border>
      <left style="medium">
        <color indexed="8"/>
      </left>
      <right style="double">
        <color indexed="8"/>
      </right>
      <top style="double">
        <color indexed="8"/>
      </top>
      <bottom style="double">
        <color indexed="8"/>
      </bottom>
      <diagonal/>
    </border>
    <border>
      <left style="medium">
        <color indexed="8"/>
      </left>
      <right style="medium">
        <color indexed="8"/>
      </right>
      <top style="double">
        <color indexed="8"/>
      </top>
      <bottom/>
      <diagonal/>
    </border>
    <border>
      <left style="medium">
        <color indexed="8"/>
      </left>
      <right style="medium">
        <color indexed="8"/>
      </right>
      <top/>
      <bottom style="double">
        <color indexed="8"/>
      </bottom>
      <diagonal/>
    </border>
  </borders>
  <cellStyleXfs count="11">
    <xf numFmtId="0" fontId="0" fillId="0" borderId="0"/>
    <xf numFmtId="0" fontId="1" fillId="2" borderId="0" applyNumberFormat="0" applyBorder="0" applyAlignment="0" applyProtection="0"/>
    <xf numFmtId="0" fontId="2" fillId="0" borderId="0" applyNumberFormat="0" applyFill="0" applyBorder="0" applyAlignment="0" applyProtection="0"/>
    <xf numFmtId="0" fontId="6" fillId="0" borderId="0"/>
    <xf numFmtId="0" fontId="3" fillId="0" borderId="0"/>
    <xf numFmtId="0" fontId="4" fillId="0" borderId="0"/>
    <xf numFmtId="0" fontId="9" fillId="0" borderId="0"/>
    <xf numFmtId="0" fontId="6" fillId="0" borderId="0"/>
    <xf numFmtId="0" fontId="6" fillId="0" borderId="0"/>
    <xf numFmtId="0" fontId="9" fillId="0" borderId="0"/>
    <xf numFmtId="0" fontId="6" fillId="0" borderId="0"/>
  </cellStyleXfs>
  <cellXfs count="149">
    <xf numFmtId="0" fontId="0" fillId="0" borderId="0" xfId="0"/>
    <xf numFmtId="0" fontId="6" fillId="0" borderId="0" xfId="0" applyFont="1"/>
    <xf numFmtId="0" fontId="6" fillId="0" borderId="0" xfId="0" applyFont="1" applyFill="1"/>
    <xf numFmtId="164" fontId="5" fillId="0" borderId="0" xfId="0" applyNumberFormat="1" applyFont="1" applyFill="1"/>
    <xf numFmtId="0" fontId="6" fillId="3" borderId="0" xfId="0" applyFont="1" applyFill="1"/>
    <xf numFmtId="0" fontId="25" fillId="0" borderId="0" xfId="0" applyFont="1"/>
    <xf numFmtId="0" fontId="26" fillId="0" borderId="0" xfId="0" applyFont="1"/>
    <xf numFmtId="0" fontId="27" fillId="0" borderId="0" xfId="0" applyFont="1" applyFill="1"/>
    <xf numFmtId="0" fontId="28" fillId="0" borderId="0" xfId="0" applyFont="1" applyFill="1"/>
    <xf numFmtId="0" fontId="29" fillId="4" borderId="0" xfId="0" applyFont="1" applyFill="1"/>
    <xf numFmtId="0" fontId="30" fillId="0" borderId="0" xfId="3" applyFont="1" applyFill="1" applyBorder="1" applyAlignment="1">
      <alignment horizontal="left" vertical="top" wrapText="1" readingOrder="1"/>
    </xf>
    <xf numFmtId="0" fontId="30" fillId="0" borderId="0" xfId="10" applyFont="1" applyFill="1" applyAlignment="1">
      <alignment vertical="top" wrapText="1" readingOrder="1"/>
    </xf>
    <xf numFmtId="164" fontId="31" fillId="0" borderId="0" xfId="0" applyNumberFormat="1" applyFont="1" applyFill="1" applyAlignment="1">
      <alignment horizontal="right" vertical="center"/>
    </xf>
    <xf numFmtId="0" fontId="30" fillId="0" borderId="0" xfId="4" applyFont="1" applyFill="1" applyAlignment="1">
      <alignment horizontal="right" vertical="center"/>
    </xf>
    <xf numFmtId="0" fontId="30" fillId="0" borderId="0" xfId="4" applyFont="1" applyFill="1" applyAlignment="1">
      <alignment horizontal="justify" vertical="center" wrapText="1"/>
    </xf>
    <xf numFmtId="0" fontId="30" fillId="0" borderId="0" xfId="4" applyFont="1" applyFill="1" applyAlignment="1">
      <alignment horizontal="left" vertical="center" wrapText="1"/>
    </xf>
    <xf numFmtId="0" fontId="30" fillId="0" borderId="0" xfId="4" applyFont="1" applyFill="1" applyAlignment="1">
      <alignment horizontal="right" vertical="center" wrapText="1"/>
    </xf>
    <xf numFmtId="0" fontId="30" fillId="0" borderId="0" xfId="4" applyFont="1" applyFill="1" applyAlignment="1">
      <alignment vertical="center" wrapText="1"/>
    </xf>
    <xf numFmtId="0" fontId="30" fillId="0" borderId="0" xfId="5" applyFont="1" applyFill="1" applyAlignment="1">
      <alignment horizontal="left" vertical="top" wrapText="1"/>
    </xf>
    <xf numFmtId="0" fontId="32" fillId="0" borderId="0" xfId="10" applyFont="1" applyFill="1" applyBorder="1" applyAlignment="1">
      <alignment horizontal="center" vertical="center" textRotation="90"/>
    </xf>
    <xf numFmtId="0" fontId="33" fillId="0" borderId="0" xfId="10" applyFont="1" applyFill="1" applyBorder="1" applyAlignment="1">
      <alignment horizontal="center" vertical="center" wrapText="1" readingOrder="1"/>
    </xf>
    <xf numFmtId="164" fontId="32" fillId="0" borderId="0" xfId="10" applyNumberFormat="1" applyFont="1" applyFill="1" applyBorder="1" applyAlignment="1">
      <alignment vertical="center" wrapText="1"/>
    </xf>
    <xf numFmtId="164" fontId="32" fillId="0" borderId="0" xfId="10" applyNumberFormat="1" applyFont="1" applyFill="1" applyBorder="1" applyAlignment="1">
      <alignment horizontal="right" wrapText="1"/>
    </xf>
    <xf numFmtId="164" fontId="32" fillId="0" borderId="0" xfId="10" applyNumberFormat="1" applyFont="1" applyFill="1" applyBorder="1" applyAlignment="1">
      <alignment horizontal="center" vertical="center" wrapText="1"/>
    </xf>
    <xf numFmtId="0" fontId="31" fillId="0" borderId="0" xfId="0" applyFont="1" applyFill="1" applyAlignment="1">
      <alignment horizontal="center" vertical="top"/>
    </xf>
    <xf numFmtId="165" fontId="34" fillId="0" borderId="0" xfId="4" applyNumberFormat="1" applyFont="1" applyFill="1" applyAlignment="1" applyProtection="1">
      <alignment horizontal="left" vertical="center"/>
    </xf>
    <xf numFmtId="0" fontId="35" fillId="0" borderId="0" xfId="0" applyFont="1" applyFill="1" applyAlignment="1">
      <alignment horizontal="center" vertical="top"/>
    </xf>
    <xf numFmtId="165" fontId="36" fillId="0" borderId="0" xfId="4" applyNumberFormat="1" applyFont="1" applyFill="1" applyAlignment="1" applyProtection="1">
      <alignment horizontal="left" vertical="center"/>
    </xf>
    <xf numFmtId="165" fontId="37" fillId="0" borderId="0" xfId="4" applyNumberFormat="1" applyFont="1" applyFill="1" applyAlignment="1" applyProtection="1">
      <alignment horizontal="left" vertical="center"/>
    </xf>
    <xf numFmtId="0" fontId="31" fillId="0" borderId="0" xfId="0" applyFont="1" applyFill="1" applyAlignment="1">
      <alignment horizontal="right"/>
    </xf>
    <xf numFmtId="0" fontId="30" fillId="0" borderId="0" xfId="0" applyFont="1" applyFill="1" applyAlignment="1">
      <alignment horizontal="right"/>
    </xf>
    <xf numFmtId="0" fontId="37" fillId="0" borderId="0" xfId="4" applyFont="1" applyFill="1" applyAlignment="1">
      <alignment horizontal="left" vertical="center"/>
    </xf>
    <xf numFmtId="0" fontId="38" fillId="0" borderId="0" xfId="0" applyFont="1" applyFill="1"/>
    <xf numFmtId="0" fontId="37" fillId="0" borderId="0" xfId="0" applyFont="1" applyFill="1"/>
    <xf numFmtId="164" fontId="31" fillId="0" borderId="0" xfId="4" applyNumberFormat="1" applyFont="1" applyFill="1" applyAlignment="1" applyProtection="1">
      <alignment horizontal="right" vertical="center"/>
    </xf>
    <xf numFmtId="0" fontId="30" fillId="0" borderId="0" xfId="0" applyFont="1" applyFill="1" applyAlignment="1">
      <alignment wrapText="1"/>
    </xf>
    <xf numFmtId="0" fontId="30" fillId="0" borderId="0" xfId="10" applyFont="1" applyFill="1" applyAlignment="1">
      <alignment horizontal="left" vertical="top" wrapText="1" readingOrder="1"/>
    </xf>
    <xf numFmtId="0" fontId="30" fillId="0" borderId="0" xfId="0" applyFont="1" applyFill="1"/>
    <xf numFmtId="0" fontId="30" fillId="0" borderId="0" xfId="0" applyFont="1" applyFill="1" applyAlignment="1">
      <alignment horizontal="left" vertical="top" wrapText="1"/>
    </xf>
    <xf numFmtId="0" fontId="30" fillId="0" borderId="0" xfId="10" applyFont="1" applyFill="1" applyAlignment="1">
      <alignment horizontal="left" vertical="center" wrapText="1" readingOrder="1"/>
    </xf>
    <xf numFmtId="0" fontId="36" fillId="0" borderId="0" xfId="4" applyFont="1" applyFill="1" applyAlignment="1">
      <alignment horizontal="left" vertical="center"/>
    </xf>
    <xf numFmtId="0" fontId="30" fillId="0" borderId="0" xfId="4" applyFont="1" applyFill="1" applyAlignment="1">
      <alignment vertical="center"/>
    </xf>
    <xf numFmtId="0" fontId="30" fillId="0" borderId="0" xfId="4" applyFont="1" applyFill="1" applyAlignment="1">
      <alignment horizontal="justify" vertical="center"/>
    </xf>
    <xf numFmtId="0" fontId="30" fillId="0" borderId="0" xfId="4" applyFont="1" applyFill="1" applyAlignment="1">
      <alignment horizontal="left" vertical="center"/>
    </xf>
    <xf numFmtId="0" fontId="39" fillId="0" borderId="0" xfId="4" applyFont="1" applyFill="1" applyAlignment="1">
      <alignment horizontal="left" vertical="center"/>
    </xf>
    <xf numFmtId="164" fontId="35" fillId="0" borderId="0" xfId="0" applyNumberFormat="1" applyFont="1" applyFill="1" applyAlignment="1">
      <alignment horizontal="right" vertical="center"/>
    </xf>
    <xf numFmtId="0" fontId="31" fillId="0" borderId="0" xfId="4" applyFont="1" applyFill="1" applyAlignment="1">
      <alignment horizontal="right" vertical="center"/>
    </xf>
    <xf numFmtId="166" fontId="30" fillId="0" borderId="0" xfId="10" applyNumberFormat="1" applyFont="1" applyFill="1" applyAlignment="1">
      <alignment horizontal="center" vertical="center"/>
    </xf>
    <xf numFmtId="0" fontId="32" fillId="0" borderId="0" xfId="10" applyFont="1" applyFill="1" applyAlignment="1">
      <alignment horizontal="right" vertical="center" wrapText="1" readingOrder="1"/>
    </xf>
    <xf numFmtId="164" fontId="31" fillId="0" borderId="0" xfId="10" applyNumberFormat="1" applyFont="1" applyFill="1" applyAlignment="1">
      <alignment horizontal="right" vertical="center"/>
    </xf>
    <xf numFmtId="0" fontId="30" fillId="0" borderId="0" xfId="10" applyFont="1" applyFill="1" applyAlignment="1">
      <alignment wrapText="1" readingOrder="1"/>
    </xf>
    <xf numFmtId="0" fontId="30" fillId="0" borderId="0" xfId="4" applyFont="1" applyFill="1" applyAlignment="1">
      <alignment horizontal="justify" vertical="top" wrapText="1"/>
    </xf>
    <xf numFmtId="164" fontId="31" fillId="0" borderId="0" xfId="0" applyNumberFormat="1" applyFont="1" applyFill="1"/>
    <xf numFmtId="0" fontId="40" fillId="0" borderId="0" xfId="0" applyFont="1" applyFill="1" applyAlignment="1">
      <alignment horizontal="center" vertical="top"/>
    </xf>
    <xf numFmtId="0" fontId="41" fillId="0" borderId="0" xfId="4" applyFont="1" applyFill="1" applyAlignment="1">
      <alignment horizontal="left" vertical="center"/>
    </xf>
    <xf numFmtId="164" fontId="40" fillId="0" borderId="0" xfId="0" applyNumberFormat="1" applyFont="1" applyFill="1" applyAlignment="1">
      <alignment horizontal="right" vertical="center"/>
    </xf>
    <xf numFmtId="0" fontId="42" fillId="0" borderId="0" xfId="0" applyFont="1" applyFill="1" applyAlignment="1">
      <alignment horizontal="center" vertical="top"/>
    </xf>
    <xf numFmtId="0" fontId="43" fillId="0" borderId="0" xfId="4" applyFont="1" applyFill="1" applyAlignment="1">
      <alignment horizontal="right" vertical="center"/>
    </xf>
    <xf numFmtId="164" fontId="42" fillId="0" borderId="0" xfId="0" applyNumberFormat="1" applyFont="1" applyFill="1" applyAlignment="1">
      <alignment horizontal="right" vertical="center"/>
    </xf>
    <xf numFmtId="0" fontId="37" fillId="0" borderId="0" xfId="0" applyFont="1" applyFill="1" applyAlignment="1">
      <alignment vertical="center" wrapText="1"/>
    </xf>
    <xf numFmtId="0" fontId="44" fillId="0" borderId="0" xfId="0" applyFont="1" applyFill="1" applyAlignment="1">
      <alignment horizontal="center" vertical="top"/>
    </xf>
    <xf numFmtId="0" fontId="44" fillId="0" borderId="0" xfId="0" applyFont="1" applyFill="1"/>
    <xf numFmtId="164" fontId="44" fillId="0" borderId="0" xfId="0" applyNumberFormat="1" applyFont="1" applyFill="1"/>
    <xf numFmtId="0" fontId="45" fillId="0" borderId="0" xfId="0" applyFont="1" applyFill="1"/>
    <xf numFmtId="0" fontId="46" fillId="0" borderId="0" xfId="4" applyFont="1" applyFill="1" applyAlignment="1">
      <alignment horizontal="left" vertical="center"/>
    </xf>
    <xf numFmtId="0" fontId="34" fillId="0" borderId="0" xfId="4" applyFont="1" applyFill="1" applyAlignment="1">
      <alignment horizontal="left" vertical="center"/>
    </xf>
    <xf numFmtId="164" fontId="30" fillId="0" borderId="0" xfId="10" applyNumberFormat="1" applyFont="1" applyFill="1" applyAlignment="1">
      <alignment horizontal="right" vertical="center"/>
    </xf>
    <xf numFmtId="0" fontId="47" fillId="0" borderId="0" xfId="5" applyFont="1" applyFill="1"/>
    <xf numFmtId="167" fontId="30" fillId="0" borderId="0" xfId="10" applyNumberFormat="1" applyFont="1" applyFill="1" applyAlignment="1">
      <alignment horizontal="left" vertical="center" readingOrder="1"/>
    </xf>
    <xf numFmtId="0" fontId="40" fillId="0" borderId="0" xfId="0" applyFont="1" applyFill="1"/>
    <xf numFmtId="164" fontId="40" fillId="0" borderId="0" xfId="0" applyNumberFormat="1" applyFont="1" applyFill="1"/>
    <xf numFmtId="164" fontId="40" fillId="0" borderId="0" xfId="0" applyNumberFormat="1" applyFont="1" applyFill="1" applyAlignment="1">
      <alignment horizontal="right"/>
    </xf>
    <xf numFmtId="0" fontId="48" fillId="0" borderId="0" xfId="0" applyFont="1" applyFill="1" applyAlignment="1">
      <alignment horizontal="center"/>
    </xf>
    <xf numFmtId="0" fontId="48" fillId="0" borderId="0" xfId="0" applyFont="1" applyFill="1" applyAlignment="1">
      <alignment wrapText="1"/>
    </xf>
    <xf numFmtId="4" fontId="49" fillId="0" borderId="1" xfId="0" applyNumberFormat="1" applyFont="1" applyFill="1" applyBorder="1" applyAlignment="1">
      <alignment horizontal="center" wrapText="1"/>
    </xf>
    <xf numFmtId="0" fontId="50" fillId="0" borderId="0" xfId="0" applyFont="1" applyFill="1" applyBorder="1" applyAlignment="1">
      <alignment horizontal="left" vertical="center"/>
    </xf>
    <xf numFmtId="0" fontId="50" fillId="0" borderId="0" xfId="0" applyFont="1" applyFill="1" applyBorder="1" applyAlignment="1">
      <alignment horizontal="left"/>
    </xf>
    <xf numFmtId="4" fontId="30" fillId="0" borderId="0" xfId="0" applyNumberFormat="1" applyFont="1" applyFill="1" applyBorder="1" applyAlignment="1">
      <alignment horizontal="center" vertical="center" wrapText="1"/>
    </xf>
    <xf numFmtId="0" fontId="30" fillId="0" borderId="0" xfId="0" applyFont="1" applyFill="1" applyAlignment="1">
      <alignment horizontal="center"/>
    </xf>
    <xf numFmtId="0" fontId="30" fillId="0" borderId="0" xfId="0" applyFont="1" applyFill="1" applyAlignment="1">
      <alignment horizontal="center" wrapText="1"/>
    </xf>
    <xf numFmtId="0" fontId="32" fillId="0" borderId="0" xfId="10" applyFont="1" applyFill="1" applyAlignment="1">
      <alignment horizontal="left" vertical="center" wrapText="1" readingOrder="1"/>
    </xf>
    <xf numFmtId="0" fontId="31" fillId="0" borderId="0" xfId="4" applyFont="1" applyFill="1" applyAlignment="1">
      <alignment horizontal="left" vertical="center" wrapText="1"/>
    </xf>
    <xf numFmtId="164" fontId="30" fillId="0" borderId="0" xfId="10" applyNumberFormat="1" applyFont="1" applyFill="1" applyAlignment="1">
      <alignment horizontal="left" vertical="center" wrapText="1"/>
    </xf>
    <xf numFmtId="49" fontId="0" fillId="0" borderId="0" xfId="0" applyNumberFormat="1" applyAlignment="1">
      <alignment vertical="top" wrapText="1"/>
    </xf>
    <xf numFmtId="49" fontId="0" fillId="0" borderId="0" xfId="0" applyNumberFormat="1" applyBorder="1" applyAlignment="1">
      <alignment vertical="top" wrapText="1"/>
    </xf>
    <xf numFmtId="0" fontId="30" fillId="0" borderId="0" xfId="4" applyFont="1" applyFill="1" applyBorder="1" applyAlignment="1">
      <alignment horizontal="justify" vertical="center" wrapText="1"/>
    </xf>
    <xf numFmtId="0" fontId="30" fillId="0" borderId="0" xfId="4" applyFont="1" applyFill="1" applyAlignment="1">
      <alignment horizontal="left" vertical="top" wrapText="1"/>
    </xf>
    <xf numFmtId="0" fontId="30" fillId="0" borderId="0" xfId="4" applyFont="1" applyFill="1" applyAlignment="1">
      <alignment vertical="top" wrapText="1"/>
    </xf>
    <xf numFmtId="0" fontId="30" fillId="0" borderId="0" xfId="0" applyFont="1" applyFill="1" applyAlignment="1">
      <alignment vertical="center" wrapText="1"/>
    </xf>
    <xf numFmtId="0" fontId="30" fillId="0" borderId="0" xfId="0" applyFont="1" applyFill="1" applyBorder="1" applyAlignment="1">
      <alignment horizontal="left" vertical="top" wrapText="1"/>
    </xf>
    <xf numFmtId="0" fontId="30" fillId="0" borderId="0" xfId="0" applyFont="1" applyFill="1" applyAlignment="1">
      <alignment vertical="top" wrapText="1"/>
    </xf>
    <xf numFmtId="0" fontId="6" fillId="0" borderId="0" xfId="0" applyFont="1" applyFill="1" applyAlignment="1">
      <alignment horizontal="center" vertical="center"/>
    </xf>
    <xf numFmtId="164" fontId="31" fillId="5" borderId="0" xfId="0" applyNumberFormat="1" applyFont="1" applyFill="1"/>
    <xf numFmtId="0" fontId="6" fillId="5" borderId="0" xfId="0" applyFont="1" applyFill="1"/>
    <xf numFmtId="164" fontId="31" fillId="0" borderId="0" xfId="0" applyNumberFormat="1" applyFont="1" applyFill="1" applyAlignment="1"/>
    <xf numFmtId="49" fontId="44" fillId="0" borderId="0" xfId="0" applyNumberFormat="1" applyFont="1" applyFill="1" applyAlignment="1">
      <alignment horizontal="center" vertical="top"/>
    </xf>
    <xf numFmtId="49" fontId="31" fillId="0" borderId="0" xfId="0" applyNumberFormat="1" applyFont="1" applyFill="1" applyAlignment="1">
      <alignment horizontal="center" vertical="top"/>
    </xf>
    <xf numFmtId="49" fontId="31" fillId="0" borderId="0" xfId="0" applyNumberFormat="1" applyFont="1" applyFill="1"/>
    <xf numFmtId="49" fontId="31" fillId="0" borderId="0" xfId="0" applyNumberFormat="1" applyFont="1" applyFill="1" applyBorder="1" applyAlignment="1">
      <alignment horizontal="center" vertical="top"/>
    </xf>
    <xf numFmtId="49" fontId="40" fillId="0" borderId="0" xfId="0" applyNumberFormat="1" applyFont="1" applyFill="1" applyAlignment="1">
      <alignment horizontal="center" vertical="top"/>
    </xf>
    <xf numFmtId="4" fontId="51" fillId="0" borderId="2" xfId="0" applyNumberFormat="1" applyFont="1" applyFill="1" applyBorder="1" applyAlignment="1">
      <alignment horizontal="center" vertical="center" wrapText="1"/>
    </xf>
    <xf numFmtId="0" fontId="30" fillId="0" borderId="0" xfId="4" applyFont="1" applyFill="1" applyAlignment="1">
      <alignment horizontal="justify" vertical="top"/>
    </xf>
    <xf numFmtId="0" fontId="30" fillId="0" borderId="0" xfId="4" applyFont="1" applyFill="1" applyAlignment="1">
      <alignment horizontal="left" vertical="top"/>
    </xf>
    <xf numFmtId="0" fontId="30" fillId="0" borderId="0" xfId="0" quotePrefix="1" applyFont="1" applyFill="1" applyAlignment="1">
      <alignment vertical="top" wrapText="1"/>
    </xf>
    <xf numFmtId="0" fontId="30" fillId="0" borderId="0" xfId="10" applyFont="1" applyFill="1" applyAlignment="1">
      <alignment horizontal="left" vertical="top" readingOrder="1"/>
    </xf>
    <xf numFmtId="0" fontId="35" fillId="0" borderId="0" xfId="0" applyFont="1" applyFill="1" applyAlignment="1">
      <alignment horizontal="left" vertical="top"/>
    </xf>
    <xf numFmtId="0" fontId="12" fillId="0" borderId="0" xfId="6" applyFont="1"/>
    <xf numFmtId="0" fontId="13" fillId="0" borderId="0" xfId="6" applyFont="1"/>
    <xf numFmtId="0" fontId="6" fillId="0" borderId="0" xfId="6" applyFont="1"/>
    <xf numFmtId="0" fontId="9" fillId="0" borderId="0" xfId="6"/>
    <xf numFmtId="0" fontId="14" fillId="0" borderId="0" xfId="6" applyFont="1"/>
    <xf numFmtId="0" fontId="15" fillId="0" borderId="0" xfId="6" applyFont="1"/>
    <xf numFmtId="0" fontId="9" fillId="0" borderId="0" xfId="6" applyAlignment="1">
      <alignment horizontal="left"/>
    </xf>
    <xf numFmtId="0" fontId="18" fillId="0" borderId="0" xfId="6" applyFont="1"/>
    <xf numFmtId="0" fontId="16" fillId="0" borderId="0" xfId="6" applyFont="1" applyAlignment="1">
      <alignment horizontal="left" wrapText="1"/>
    </xf>
    <xf numFmtId="0" fontId="19" fillId="0" borderId="0" xfId="6" applyFont="1" applyAlignment="1">
      <alignment horizontal="right"/>
    </xf>
    <xf numFmtId="0" fontId="9" fillId="0" borderId="0" xfId="6" applyAlignment="1">
      <alignment horizontal="right"/>
    </xf>
    <xf numFmtId="0" fontId="20" fillId="0" borderId="0" xfId="6" applyFont="1" applyAlignment="1">
      <alignment horizontal="left"/>
    </xf>
    <xf numFmtId="2" fontId="20" fillId="0" borderId="0" xfId="6" applyNumberFormat="1" applyFont="1" applyAlignment="1">
      <alignment horizontal="left"/>
    </xf>
    <xf numFmtId="0" fontId="21" fillId="0" borderId="0" xfId="6" applyFont="1" applyAlignment="1">
      <alignment horizontal="left"/>
    </xf>
    <xf numFmtId="0" fontId="16" fillId="0" borderId="0" xfId="6" applyFont="1" applyAlignment="1">
      <alignment horizontal="center" wrapText="1"/>
    </xf>
    <xf numFmtId="0" fontId="16" fillId="0" borderId="0" xfId="6" applyFont="1" applyAlignment="1">
      <alignment horizontal="center"/>
    </xf>
    <xf numFmtId="0" fontId="16" fillId="0" borderId="0" xfId="6" applyFont="1"/>
    <xf numFmtId="0" fontId="22" fillId="0" borderId="0" xfId="6" applyFont="1"/>
    <xf numFmtId="0" fontId="23" fillId="0" borderId="0" xfId="6" applyFont="1"/>
    <xf numFmtId="0" fontId="24" fillId="0" borderId="0" xfId="6" applyFont="1"/>
    <xf numFmtId="0" fontId="16" fillId="0" borderId="0" xfId="6" applyFont="1" applyAlignment="1">
      <alignment horizontal="left" wrapText="1"/>
    </xf>
    <xf numFmtId="0" fontId="17" fillId="0" borderId="0" xfId="6" applyFont="1" applyAlignment="1">
      <alignment horizontal="left" wrapText="1"/>
    </xf>
    <xf numFmtId="0" fontId="16" fillId="0" borderId="0" xfId="6" applyFont="1" applyAlignment="1">
      <alignment horizontal="center" wrapText="1"/>
    </xf>
    <xf numFmtId="0" fontId="52" fillId="0" borderId="0" xfId="6" applyFont="1" applyAlignment="1">
      <alignment horizontal="center" wrapText="1"/>
    </xf>
    <xf numFmtId="0" fontId="52" fillId="0" borderId="0" xfId="6" applyFont="1" applyAlignment="1">
      <alignment horizontal="left" wrapText="1"/>
    </xf>
    <xf numFmtId="0" fontId="53" fillId="0" borderId="0" xfId="6" applyFont="1" applyAlignment="1">
      <alignment horizontal="right" wrapText="1"/>
    </xf>
    <xf numFmtId="0" fontId="53" fillId="0" borderId="0" xfId="6" applyFont="1" applyAlignment="1">
      <alignment wrapText="1"/>
    </xf>
    <xf numFmtId="49" fontId="17" fillId="0" borderId="0" xfId="6" applyNumberFormat="1" applyFont="1" applyAlignment="1">
      <alignment horizontal="left" wrapText="1"/>
    </xf>
    <xf numFmtId="0" fontId="16" fillId="0" borderId="0" xfId="6" applyFont="1" applyAlignment="1">
      <alignment horizontal="left" vertical="top" wrapText="1"/>
    </xf>
    <xf numFmtId="0" fontId="54" fillId="0" borderId="3" xfId="10" applyFont="1" applyFill="1" applyBorder="1" applyAlignment="1">
      <alignment horizontal="center" vertical="center"/>
    </xf>
    <xf numFmtId="0" fontId="55" fillId="0" borderId="4" xfId="10" applyFont="1" applyFill="1" applyBorder="1" applyAlignment="1">
      <alignment horizontal="center" vertical="center" wrapText="1"/>
    </xf>
    <xf numFmtId="164" fontId="54" fillId="0" borderId="4" xfId="10" applyNumberFormat="1" applyFont="1" applyFill="1" applyBorder="1" applyAlignment="1">
      <alignment horizontal="center" vertical="center" wrapText="1"/>
    </xf>
    <xf numFmtId="164" fontId="54" fillId="0" borderId="5" xfId="10" applyNumberFormat="1" applyFont="1" applyFill="1" applyBorder="1" applyAlignment="1">
      <alignment horizontal="center" vertical="center" wrapText="1"/>
    </xf>
    <xf numFmtId="164" fontId="31" fillId="0" borderId="0" xfId="0" applyNumberFormat="1" applyFont="1" applyFill="1" applyBorder="1" applyAlignment="1">
      <alignment horizontal="center" vertical="center"/>
    </xf>
    <xf numFmtId="49" fontId="54" fillId="0" borderId="3" xfId="10" applyNumberFormat="1" applyFont="1" applyFill="1" applyBorder="1" applyAlignment="1">
      <alignment horizontal="center" vertical="center"/>
    </xf>
    <xf numFmtId="164" fontId="54" fillId="0" borderId="4" xfId="10" applyNumberFormat="1" applyFont="1" applyFill="1" applyBorder="1" applyAlignment="1">
      <alignment horizontal="center" wrapText="1"/>
    </xf>
    <xf numFmtId="164" fontId="54" fillId="0" borderId="6" xfId="10" applyNumberFormat="1" applyFont="1" applyFill="1" applyBorder="1" applyAlignment="1">
      <alignment horizontal="center" vertical="center" wrapText="1"/>
    </xf>
    <xf numFmtId="164" fontId="54" fillId="0" borderId="7" xfId="10" applyNumberFormat="1" applyFont="1" applyFill="1" applyBorder="1" applyAlignment="1">
      <alignment horizontal="center" vertical="center" wrapText="1"/>
    </xf>
    <xf numFmtId="164" fontId="31" fillId="0" borderId="0" xfId="0" applyNumberFormat="1" applyFont="1" applyFill="1" applyAlignment="1">
      <alignment horizontal="center"/>
    </xf>
    <xf numFmtId="4" fontId="48" fillId="0" borderId="2" xfId="0" applyNumberFormat="1" applyFont="1" applyFill="1" applyBorder="1" applyAlignment="1">
      <alignment horizontal="left" vertical="center" wrapText="1"/>
    </xf>
    <xf numFmtId="0" fontId="48" fillId="0" borderId="2" xfId="0" applyFont="1" applyFill="1" applyBorder="1" applyAlignment="1">
      <alignment horizontal="center" vertical="center"/>
    </xf>
    <xf numFmtId="0" fontId="49" fillId="0" borderId="2" xfId="0" applyFont="1" applyFill="1" applyBorder="1" applyAlignment="1">
      <alignment horizontal="left" vertical="center" wrapText="1"/>
    </xf>
    <xf numFmtId="0" fontId="49" fillId="0" borderId="2" xfId="0" applyFont="1" applyFill="1" applyBorder="1" applyAlignment="1">
      <alignment horizontal="left" vertical="center"/>
    </xf>
  </cellXfs>
  <cellStyles count="11">
    <cellStyle name="40% - Naglasak1" xfId="1"/>
    <cellStyle name="Naslov 5" xfId="2"/>
    <cellStyle name="Normal" xfId="0" builtinId="0"/>
    <cellStyle name="Normal_ponder" xfId="3"/>
    <cellStyle name="Normal_Sheet1" xfId="4"/>
    <cellStyle name="Normal_Sheet1_1" xfId="5"/>
    <cellStyle name="Normalno 2" xfId="6"/>
    <cellStyle name="Obično 2" xfId="7"/>
    <cellStyle name="Obično 3" xfId="8"/>
    <cellStyle name="Obično_14-05-2" xfId="9"/>
    <cellStyle name="Obično_TENDER-VV 98-104" xfId="1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999933"/>
      <rgbColor rgb="00800080"/>
      <rgbColor rgb="00008080"/>
      <rgbColor rgb="00C0C0C0"/>
      <rgbColor rgb="00808080"/>
      <rgbColor rgb="00A0E0E0"/>
      <rgbColor rgb="00996666"/>
      <rgbColor rgb="00FFFFC0"/>
      <rgbColor rgb="00E3E3E3"/>
      <rgbColor rgb="00660066"/>
      <rgbColor rgb="00FF8080"/>
      <rgbColor rgb="000080C0"/>
      <rgbColor rgb="00C0C0FF"/>
      <rgbColor rgb="00000080"/>
      <rgbColor rgb="00FF00FF"/>
      <rgbColor rgb="00FFFF00"/>
      <rgbColor rgb="0000FFFF"/>
      <rgbColor rgb="00800080"/>
      <rgbColor rgb="00800000"/>
      <rgbColor rgb="00008080"/>
      <rgbColor rgb="000000FF"/>
      <rgbColor rgb="0000CCFF"/>
      <rgbColor rgb="00DFDFDF"/>
      <rgbColor rgb="00CCFFCC"/>
      <rgbColor rgb="00FFFF99"/>
      <rgbColor rgb="00A6CAF0"/>
      <rgbColor rgb="00CC9CCC"/>
      <rgbColor rgb="00CC99FF"/>
      <rgbColor rgb="00FFCC99"/>
      <rgbColor rgb="003333CC"/>
      <rgbColor rgb="0033CCCC"/>
      <rgbColor rgb="0099CC00"/>
      <rgbColor rgb="00FFCC00"/>
      <rgbColor rgb="00FF9900"/>
      <rgbColor rgb="00FF6600"/>
      <rgbColor rgb="00336666"/>
      <rgbColor rgb="00969696"/>
      <rgbColor rgb="00003366"/>
      <rgbColor rgb="00339966"/>
      <rgbColor rgb="00003300"/>
      <rgbColor rgb="00663300"/>
      <rgbColor rgb="00996633"/>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285750</xdr:colOff>
      <xdr:row>4</xdr:row>
      <xdr:rowOff>47625</xdr:rowOff>
    </xdr:to>
    <xdr:pic>
      <xdr:nvPicPr>
        <xdr:cNvPr id="1034" name="Slika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6579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257175</xdr:colOff>
      <xdr:row>25</xdr:row>
      <xdr:rowOff>47625</xdr:rowOff>
    </xdr:from>
    <xdr:to>
      <xdr:col>13</xdr:col>
      <xdr:colOff>238125</xdr:colOff>
      <xdr:row>31</xdr:row>
      <xdr:rowOff>66675</xdr:rowOff>
    </xdr:to>
    <xdr:pic>
      <xdr:nvPicPr>
        <xdr:cNvPr id="1035" name="Slika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57425" y="7219950"/>
          <a:ext cx="23145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76200</xdr:colOff>
      <xdr:row>34</xdr:row>
      <xdr:rowOff>9525</xdr:rowOff>
    </xdr:from>
    <xdr:to>
      <xdr:col>18</xdr:col>
      <xdr:colOff>123825</xdr:colOff>
      <xdr:row>38</xdr:row>
      <xdr:rowOff>47625</xdr:rowOff>
    </xdr:to>
    <xdr:pic>
      <xdr:nvPicPr>
        <xdr:cNvPr id="1036" name="Slika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76700" y="8924925"/>
          <a:ext cx="1743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da\d\ASB_OBNOVA2001\7107_Ostoji&#263;\7107_AS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LFA-NAS\Arhiva\PODLOGE\EUROCODE\X_EC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LFA-NAS\Arhiva\2008\189-08%20WPG%20Vrba-B1\Podloge%20stat\X_EC_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ada\d\VIKTORIJA_OBNOVA_2001\4808_LUKERI&#262;_Andrija\obn_01_48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jo\neradni%20(d)\PODLOGE\EUROCODE\Bet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GODINA_18/arhitektura/lukacevic_jadrtovac/ANTO%20LUKA&#268;EVI&#262;_Jadrtova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k_površina (2)"/>
      <sheetName val="Osn-Pod"/>
      <sheetName val="Korice"/>
      <sheetName val="Sadržaj"/>
      <sheetName val="Nasl_rješ"/>
      <sheetName val="Rješenje"/>
      <sheetName val="Nasl_zat"/>
      <sheetName val="Zat_stanje"/>
      <sheetName val="Nasl_san"/>
      <sheetName val="An_konst"/>
      <sheetName val="Statika"/>
      <sheetName val="Opis"/>
      <sheetName val="01-03"/>
      <sheetName val="101-102"/>
      <sheetName val="103"/>
      <sheetName val="104"/>
      <sheetName val="105"/>
      <sheetName val="106"/>
      <sheetName val="107"/>
      <sheetName val="108"/>
      <sheetName val="201"/>
      <sheetName val="202"/>
      <sheetName val="Tem"/>
      <sheetName val="Isk_površina"/>
      <sheetName val="Nasl_ur"/>
      <sheetName val="Unut_uređenje"/>
      <sheetName val="Nasl_dok"/>
      <sheetName val="Trosk (2)"/>
      <sheetName val="Nasl_foto"/>
      <sheetName val="Nasl_foto (2)"/>
      <sheetName val="Dokaz"/>
      <sheetName val="Nasl_dok (2)"/>
      <sheetName val="Trosk"/>
      <sheetName val="Module1"/>
      <sheetName val="Osn_Pod"/>
      <sheetName val="Isk_površina_(2)"/>
      <sheetName val="Isk_površina_(2)1"/>
      <sheetName val="Isk_površina_(2)2"/>
      <sheetName val="Oporavljeno_List1"/>
      <sheetName val="List1"/>
      <sheetName val="Opis (2)"/>
      <sheetName val="01-04 (KROV)"/>
      <sheetName val="100"/>
      <sheetName val="greda_105"/>
      <sheetName val="greda_106"/>
      <sheetName val="greda_107"/>
      <sheetName val="greda_108"/>
      <sheetName val="200"/>
      <sheetName val="KONZ PL 204"/>
      <sheetName val="STUBIŠTE 205_1"/>
      <sheetName val="STUBIŠTE 205_2"/>
      <sheetName val="greda_206"/>
      <sheetName val="greda_207"/>
      <sheetName val="greda_208"/>
      <sheetName val="greda_209"/>
      <sheetName val="serk"/>
      <sheetName val="podna p."/>
      <sheetName val="SPECIFIKACIJA "/>
      <sheetName val="Predmjer"/>
      <sheetName val="Korice (3)"/>
      <sheetName val="Korice (4)"/>
      <sheetName val="SPECIFIKACIJA  (2)"/>
      <sheetName val="SPECIFIKACIJA  (3)"/>
      <sheetName val="STOLARIJA"/>
      <sheetName val="FOTO"/>
      <sheetName val="Obrazac za reviziju"/>
      <sheetName val="Nasl. trosk"/>
      <sheetName val="TG"/>
      <sheetName val="AB GREDA"/>
      <sheetName val="Isk_površina_(2)3"/>
      <sheetName val="Trosk_(2)"/>
      <sheetName val="Nasl_foto_(2)"/>
      <sheetName val="Nasl_dok_(2)"/>
      <sheetName val="Opis_(2)"/>
      <sheetName val="01-04_(KROV)"/>
      <sheetName val="KONZ_PL_204"/>
      <sheetName val="STUBIŠTE_205_1"/>
      <sheetName val="STUBIŠTE_205_2"/>
      <sheetName val="podna_p_"/>
      <sheetName val="SPECIFIKACIJA_"/>
      <sheetName val="Korice_(3)"/>
      <sheetName val="Korice_(4)"/>
      <sheetName val="SPECIFIKACIJA__(2)"/>
      <sheetName val="SPECIFIKACIJA__(3)"/>
      <sheetName val="Obrazac_za_reviziju"/>
      <sheetName val="Nasl__trosk"/>
      <sheetName val="AB_GREDA"/>
      <sheetName val="Isk_površina_(2)4"/>
      <sheetName val="Trosk_(2)1"/>
      <sheetName val="Nasl_foto_(2)1"/>
      <sheetName val="Nasl_dok_(2)1"/>
      <sheetName val="Opis_(2)1"/>
      <sheetName val="01-04_(KROV)1"/>
      <sheetName val="KONZ_PL_2041"/>
      <sheetName val="STUBIŠTE_205_11"/>
      <sheetName val="STUBIŠTE_205_21"/>
      <sheetName val="podna_p_1"/>
      <sheetName val="SPECIFIKACIJA_1"/>
      <sheetName val="Korice_(3)1"/>
      <sheetName val="Korice_(4)1"/>
      <sheetName val="SPECIFIKACIJA__(2)1"/>
      <sheetName val="SPECIFIKACIJA__(3)1"/>
      <sheetName val="Obrazac_za_reviziju1"/>
      <sheetName val="Nasl__trosk1"/>
      <sheetName val="AB_GREDA1"/>
      <sheetName val="Isk_površina_(2)5"/>
      <sheetName val="Trosk_(2)2"/>
      <sheetName val="Nasl_foto_(2)2"/>
      <sheetName val="Nasl_dok_(2)2"/>
      <sheetName val="Opis_(2)2"/>
      <sheetName val="01-04_(KROV)2"/>
      <sheetName val="KONZ_PL_2042"/>
      <sheetName val="STUBIŠTE_205_12"/>
      <sheetName val="STUBIŠTE_205_22"/>
      <sheetName val="podna_p_2"/>
      <sheetName val="SPECIFIKACIJA_2"/>
      <sheetName val="Korice_(3)2"/>
      <sheetName val="Korice_(4)2"/>
      <sheetName val="SPECIFIKACIJA__(2)2"/>
      <sheetName val="SPECIFIKACIJA__(3)2"/>
      <sheetName val="Obrazac_za_reviziju2"/>
      <sheetName val="Nasl__trosk2"/>
      <sheetName val="AB_GREDA2"/>
      <sheetName val="Isk_površina_(2)6"/>
      <sheetName val="Trosk_(2)3"/>
      <sheetName val="Nasl_foto_(2)3"/>
      <sheetName val="Nasl_dok_(2)3"/>
      <sheetName val="Opis_(2)3"/>
      <sheetName val="01-04_(KROV)3"/>
      <sheetName val="KONZ_PL_2043"/>
      <sheetName val="STUBIŠTE_205_13"/>
      <sheetName val="STUBIŠTE_205_23"/>
      <sheetName val="podna_p_3"/>
      <sheetName val="SPECIFIKACIJA_3"/>
      <sheetName val="Korice_(3)3"/>
      <sheetName val="Korice_(4)3"/>
      <sheetName val="SPECIFIKACIJA__(2)3"/>
      <sheetName val="SPECIFIKACIJA__(3)3"/>
      <sheetName val="Obrazac_za_reviziju3"/>
      <sheetName val="Nasl__trosk3"/>
      <sheetName val="AB_GREDA3"/>
      <sheetName val="Isk_površina_(2)7"/>
      <sheetName val="Trosk_(2)4"/>
      <sheetName val="Nasl_foto_(2)4"/>
      <sheetName val="Nasl_dok_(2)4"/>
      <sheetName val="Opis_(2)4"/>
      <sheetName val="01-04_(KROV)4"/>
      <sheetName val="KONZ_PL_2044"/>
      <sheetName val="STUBIŠTE_205_14"/>
      <sheetName val="STUBIŠTE_205_24"/>
      <sheetName val="podna_p_4"/>
      <sheetName val="SPECIFIKACIJA_4"/>
      <sheetName val="Korice_(3)4"/>
      <sheetName val="Korice_(4)4"/>
      <sheetName val="SPECIFIKACIJA__(2)4"/>
      <sheetName val="SPECIFIKACIJA__(3)4"/>
      <sheetName val="Obrazac_za_reviziju4"/>
      <sheetName val="Nasl__trosk4"/>
      <sheetName val="AB_GREDA4"/>
      <sheetName val="Isk_površina_(2)8"/>
      <sheetName val="Trosk_(2)5"/>
      <sheetName val="Nasl_foto_(2)5"/>
      <sheetName val="Nasl_dok_(2)5"/>
      <sheetName val="Opis_(2)5"/>
      <sheetName val="01-04_(KROV)5"/>
      <sheetName val="KONZ_PL_2045"/>
      <sheetName val="STUBIŠTE_205_15"/>
      <sheetName val="STUBIŠTE_205_25"/>
      <sheetName val="podna_p_5"/>
      <sheetName val="SPECIFIKACIJA_5"/>
      <sheetName val="Korice_(3)5"/>
      <sheetName val="Korice_(4)5"/>
      <sheetName val="SPECIFIKACIJA__(2)5"/>
      <sheetName val="SPECIFIKACIJA__(3)5"/>
      <sheetName val="Obrazac_za_reviziju5"/>
      <sheetName val="Nasl__trosk5"/>
      <sheetName val="AB_GREDA5"/>
      <sheetName val="Isk_površina_(2)9"/>
      <sheetName val="Trosk_(2)6"/>
      <sheetName val="Nasl_foto_(2)6"/>
      <sheetName val="Nasl_dok_(2)6"/>
      <sheetName val="Opis_(2)6"/>
      <sheetName val="01-04_(KROV)6"/>
      <sheetName val="KONZ_PL_2046"/>
      <sheetName val="STUBIŠTE_205_16"/>
      <sheetName val="STUBIŠTE_205_26"/>
      <sheetName val="podna_p_6"/>
      <sheetName val="SPECIFIKACIJA_6"/>
      <sheetName val="Korice_(3)6"/>
      <sheetName val="Korice_(4)6"/>
      <sheetName val="SPECIFIKACIJA__(2)6"/>
      <sheetName val="SPECIFIKACIJA__(3)6"/>
      <sheetName val="Obrazac_za_reviziju6"/>
      <sheetName val="Nasl__trosk6"/>
      <sheetName val="AB_GREDA6"/>
      <sheetName val="Isk_površina_(2)10"/>
      <sheetName val="Trosk_(2)7"/>
      <sheetName val="Nasl_foto_(2)7"/>
      <sheetName val="Nasl_dok_(2)7"/>
      <sheetName val="Opis_(2)7"/>
      <sheetName val="01-04_(KROV)7"/>
      <sheetName val="KONZ_PL_2047"/>
      <sheetName val="STUBIŠTE_205_17"/>
      <sheetName val="STUBIŠTE_205_27"/>
      <sheetName val="podna_p_7"/>
      <sheetName val="SPECIFIKACIJA_7"/>
      <sheetName val="Korice_(3)7"/>
      <sheetName val="Korice_(4)7"/>
      <sheetName val="SPECIFIKACIJA__(2)7"/>
      <sheetName val="SPECIFIKACIJA__(3)7"/>
      <sheetName val="Obrazac_za_reviziju7"/>
      <sheetName val="Nasl__trosk7"/>
      <sheetName val="AB_GREDA7"/>
      <sheetName val="Isk_površina_(2)11"/>
      <sheetName val="Trosk_(2)8"/>
      <sheetName val="Nasl_foto_(2)8"/>
      <sheetName val="Nasl_dok_(2)8"/>
      <sheetName val="Opis_(2)8"/>
      <sheetName val="01-04_(KROV)8"/>
      <sheetName val="KONZ_PL_2048"/>
      <sheetName val="STUBIŠTE_205_18"/>
      <sheetName val="STUBIŠTE_205_28"/>
      <sheetName val="podna_p_8"/>
      <sheetName val="SPECIFIKACIJA_8"/>
      <sheetName val="Korice_(3)8"/>
      <sheetName val="Korice_(4)8"/>
      <sheetName val="SPECIFIKACIJA__(2)8"/>
      <sheetName val="SPECIFIKACIJA__(3)8"/>
      <sheetName val="Obrazac_za_reviziju8"/>
      <sheetName val="Nasl__trosk8"/>
      <sheetName val="AB_GREDA8"/>
      <sheetName val="Isk_površina_(2)12"/>
      <sheetName val="Trosk_(2)9"/>
      <sheetName val="Nasl_foto_(2)9"/>
      <sheetName val="Nasl_dok_(2)9"/>
      <sheetName val="Opis_(2)9"/>
      <sheetName val="01-04_(KROV)9"/>
      <sheetName val="KONZ_PL_2049"/>
      <sheetName val="STUBIŠTE_205_19"/>
      <sheetName val="STUBIŠTE_205_29"/>
      <sheetName val="podna_p_9"/>
      <sheetName val="SPECIFIKACIJA_9"/>
      <sheetName val="Korice_(3)9"/>
      <sheetName val="Korice_(4)9"/>
      <sheetName val="SPECIFIKACIJA__(2)9"/>
      <sheetName val="SPECIFIKACIJA__(3)9"/>
      <sheetName val="Obrazac_za_reviziju9"/>
      <sheetName val="Nasl__trosk9"/>
      <sheetName val="AB_GREDA9"/>
      <sheetName val="Isk_površina_(2)13"/>
      <sheetName val="Trosk_(2)10"/>
      <sheetName val="Nasl_foto_(2)10"/>
      <sheetName val="Nasl_dok_(2)10"/>
      <sheetName val="Opis_(2)10"/>
      <sheetName val="01-04_(KROV)10"/>
      <sheetName val="KONZ_PL_20410"/>
      <sheetName val="STUBIŠTE_205_110"/>
      <sheetName val="STUBIŠTE_205_210"/>
      <sheetName val="podna_p_10"/>
      <sheetName val="SPECIFIKACIJA_10"/>
      <sheetName val="Korice_(3)10"/>
      <sheetName val="Korice_(4)10"/>
      <sheetName val="SPECIFIKACIJA__(2)10"/>
      <sheetName val="SPECIFIKACIJA__(3)10"/>
      <sheetName val="Obrazac_za_reviziju10"/>
      <sheetName val="Nasl__trosk10"/>
      <sheetName val="AB_GREDA10"/>
    </sheetNames>
    <sheetDataSet>
      <sheetData sheetId="0" refreshError="1"/>
      <sheetData sheetId="1" refreshError="1">
        <row r="5">
          <cell r="G5" t="str">
            <v>DONJA ORAOVICA</v>
          </cell>
        </row>
        <row r="7">
          <cell r="C7" t="str">
            <v>OSTOJIĆ</v>
          </cell>
          <cell r="G7" t="str">
            <v>SLAVONSKI BROD</v>
          </cell>
        </row>
        <row r="8">
          <cell r="C8" t="str">
            <v>Milan</v>
          </cell>
        </row>
        <row r="9">
          <cell r="C9" t="str">
            <v>Donja Oraovica 49</v>
          </cell>
          <cell r="G9">
            <v>37323</v>
          </cell>
        </row>
        <row r="10">
          <cell r="E10" t="str">
            <v>SMDVDO-7107</v>
          </cell>
        </row>
        <row r="12">
          <cell r="C12" t="str">
            <v>SBiro  d.o.o.   SLAVONSKI BROD</v>
          </cell>
          <cell r="G12">
            <v>7107</v>
          </cell>
        </row>
        <row r="15">
          <cell r="C15" t="str">
            <v>Dušan BOŠNJAK, dipl.ing.građ.</v>
          </cell>
        </row>
        <row r="16">
          <cell r="C16" t="str">
            <v>Nada ĐAMIĆ, arh.teh.</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sta greda_kon.var"/>
      <sheetName val="konz greda"/>
      <sheetName val="konz ploča"/>
      <sheetName val="pokrov + T greda"/>
      <sheetName val="A greda"/>
      <sheetName val="fert"/>
      <sheetName val="stubište s GNU"/>
      <sheetName val="stubište"/>
      <sheetName val="potres"/>
      <sheetName val="stup []_1"/>
      <sheetName val="stup[]-2"/>
      <sheetName val="popisi"/>
      <sheetName val="prosta greda_1.var"/>
    </sheetNames>
    <sheetDataSet>
      <sheetData sheetId="0"/>
      <sheetData sheetId="1"/>
      <sheetData sheetId="2"/>
      <sheetData sheetId="3"/>
      <sheetData sheetId="4"/>
      <sheetData sheetId="5"/>
      <sheetData sheetId="6"/>
      <sheetData sheetId="7"/>
      <sheetData sheetId="8"/>
      <sheetData sheetId="9"/>
      <sheetData sheetId="10"/>
      <sheetData sheetId="11">
        <row r="1">
          <cell r="A1" t="str">
            <v>C 12/15</v>
          </cell>
          <cell r="C1" t="str">
            <v>RA 400/500</v>
          </cell>
        </row>
        <row r="2">
          <cell r="A2" t="str">
            <v>C 16/20</v>
          </cell>
          <cell r="C2" t="str">
            <v>GA 240/360</v>
          </cell>
        </row>
        <row r="3">
          <cell r="A3" t="str">
            <v>C 20/25</v>
          </cell>
          <cell r="C3" t="str">
            <v>MA 500/560</v>
          </cell>
        </row>
        <row r="4">
          <cell r="A4" t="str">
            <v>C 25/30</v>
          </cell>
        </row>
        <row r="5">
          <cell r="A5" t="str">
            <v>C 30/37</v>
          </cell>
        </row>
        <row r="6">
          <cell r="A6" t="str">
            <v>C 35/45</v>
          </cell>
        </row>
        <row r="7">
          <cell r="A7" t="str">
            <v>C 40/50</v>
          </cell>
        </row>
        <row r="8">
          <cell r="A8" t="str">
            <v>C 45/55</v>
          </cell>
        </row>
        <row r="9">
          <cell r="A9" t="str">
            <v>C 50/60</v>
          </cell>
        </row>
      </sheetData>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sta greda_kon.var"/>
      <sheetName val="konz greda"/>
      <sheetName val="konz ploča"/>
      <sheetName val="pokrov + T greda"/>
      <sheetName val="A greda"/>
      <sheetName val="fert"/>
      <sheetName val="stubište s GNU"/>
      <sheetName val="stubište"/>
      <sheetName val="potres"/>
      <sheetName val="stup []_1"/>
      <sheetName val="stup[]-2"/>
      <sheetName val="popisi"/>
      <sheetName val="prosta greda_1.var"/>
    </sheetNames>
    <sheetDataSet>
      <sheetData sheetId="0"/>
      <sheetData sheetId="1"/>
      <sheetData sheetId="2"/>
      <sheetData sheetId="3"/>
      <sheetData sheetId="4"/>
      <sheetData sheetId="5"/>
      <sheetData sheetId="6"/>
      <sheetData sheetId="7"/>
      <sheetData sheetId="8"/>
      <sheetData sheetId="9"/>
      <sheetData sheetId="10"/>
      <sheetData sheetId="11">
        <row r="1">
          <cell r="C1" t="str">
            <v>RA 400/500</v>
          </cell>
        </row>
        <row r="2">
          <cell r="C2" t="str">
            <v>GA 240/360</v>
          </cell>
        </row>
        <row r="3">
          <cell r="C3" t="str">
            <v>MA 500/560</v>
          </cell>
        </row>
      </sheetData>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Module2"/>
      <sheetName val="Module3"/>
      <sheetName val="Module6"/>
      <sheetName val="Osn-Pod"/>
      <sheetName val="Korice"/>
      <sheetName val="Sadržaj"/>
      <sheetName val="Nasl_rješ"/>
      <sheetName val="Rješenje"/>
      <sheetName val="Nasl_zat"/>
      <sheetName val="Zat_stanje"/>
      <sheetName val="Nasl_san"/>
      <sheetName val="An_konst"/>
      <sheetName val="Statika"/>
      <sheetName val="Opis"/>
      <sheetName val="Shema_1"/>
      <sheetName val="01-04"/>
      <sheetName val="101-104"/>
      <sheetName val="105"/>
      <sheetName val="106"/>
      <sheetName val="107"/>
      <sheetName val="108"/>
      <sheetName val="109"/>
      <sheetName val="110"/>
      <sheetName val="111"/>
      <sheetName val="200"/>
      <sheetName val="Isk_površina"/>
      <sheetName val="Nasl_ur"/>
      <sheetName val="Unut_uređenje"/>
      <sheetName val="Nasl_dok"/>
      <sheetName val="Dokaz"/>
      <sheetName val="Nasl_foto"/>
      <sheetName val="Foto"/>
      <sheetName val="Sheet2"/>
    </sheetNames>
    <sheetDataSet>
      <sheetData sheetId="0"/>
      <sheetData sheetId="1"/>
      <sheetData sheetId="2"/>
      <sheetData sheetId="3"/>
      <sheetData sheetId="4" refreshError="1">
        <row r="11">
          <cell r="G11" t="str">
            <v>4808</v>
          </cell>
        </row>
        <row r="14">
          <cell r="E14" t="str">
            <v>N</v>
          </cell>
        </row>
        <row r="19">
          <cell r="G19">
            <v>65.371199999999988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sta greda"/>
      <sheetName val="Sheet2"/>
      <sheetName val="Sheet3"/>
      <sheetName val="popisi"/>
    </sheetNames>
    <sheetDataSet>
      <sheetData sheetId="0" refreshError="1"/>
      <sheetData sheetId="1" refreshError="1">
        <row r="1">
          <cell r="A1" t="str">
            <v>C 12/15</v>
          </cell>
        </row>
        <row r="2">
          <cell r="A2" t="str">
            <v>C 16/20</v>
          </cell>
        </row>
        <row r="3">
          <cell r="A3" t="str">
            <v>C 20/25</v>
          </cell>
        </row>
        <row r="4">
          <cell r="A4" t="str">
            <v>C 25/30</v>
          </cell>
        </row>
        <row r="5">
          <cell r="A5" t="str">
            <v>C 30/37</v>
          </cell>
        </row>
        <row r="6">
          <cell r="A6" t="str">
            <v>C 35/45</v>
          </cell>
        </row>
        <row r="7">
          <cell r="A7" t="str">
            <v>C 40/50</v>
          </cell>
        </row>
        <row r="8">
          <cell r="A8" t="str">
            <v>C 45/55</v>
          </cell>
        </row>
        <row r="9">
          <cell r="A9" t="str">
            <v>C 50/60</v>
          </cell>
        </row>
      </sheetData>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DACI"/>
      <sheetName val="NASLOVNICA GLAVNA"/>
      <sheetName val="NASLOVNICA ELABORAT-TROŠKOVNIK"/>
      <sheetName val="TROŠKOVNIK NASLOVNA"/>
      <sheetName val="TROŠKOVNIK _VAR 1"/>
    </sheetNames>
    <sheetDataSet>
      <sheetData sheetId="0">
        <row r="22">
          <cell r="D22" t="str">
            <v>MARTINA JAMBREŠIĆ, mag.ing.aedif.</v>
          </cell>
        </row>
      </sheetData>
      <sheetData sheetId="1"/>
      <sheetData sheetId="2" refreshError="1"/>
      <sheetData sheetId="3" refreshError="1"/>
      <sheetData sheetId="4" refreshError="1"/>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U59"/>
  <sheetViews>
    <sheetView view="pageBreakPreview" zoomScaleNormal="125" zoomScaleSheetLayoutView="100" workbookViewId="0">
      <selection activeCell="S20" sqref="S20"/>
    </sheetView>
  </sheetViews>
  <sheetFormatPr defaultRowHeight="10.5" customHeight="1" x14ac:dyDescent="0.2"/>
  <cols>
    <col min="1" max="14" width="5" style="109" customWidth="1"/>
    <col min="15" max="15" width="3" style="109" customWidth="1"/>
    <col min="16" max="16" width="2.42578125" style="109" customWidth="1"/>
    <col min="17" max="18" width="5" style="109" customWidth="1"/>
    <col min="19" max="19" width="4.85546875" style="109" customWidth="1"/>
    <col min="20" max="20" width="5.28515625" style="109" customWidth="1"/>
    <col min="21" max="22" width="5" style="109" customWidth="1"/>
    <col min="23" max="16384" width="9.140625" style="109"/>
  </cols>
  <sheetData>
    <row r="1" spans="1:19" ht="25.5" x14ac:dyDescent="0.35">
      <c r="A1" s="106"/>
      <c r="B1" s="107"/>
      <c r="C1" s="107"/>
      <c r="D1" s="107"/>
      <c r="E1" s="108"/>
      <c r="F1" s="108"/>
      <c r="G1" s="108"/>
      <c r="H1" s="108"/>
      <c r="I1" s="108"/>
    </row>
    <row r="2" spans="1:19" ht="9.75" customHeight="1" x14ac:dyDescent="0.2">
      <c r="A2" s="108"/>
      <c r="B2" s="108"/>
      <c r="C2" s="108"/>
      <c r="D2" s="108"/>
      <c r="E2" s="108"/>
      <c r="F2" s="108"/>
      <c r="G2" s="108"/>
      <c r="H2" s="108"/>
      <c r="I2" s="108"/>
    </row>
    <row r="3" spans="1:19" ht="15.75" x14ac:dyDescent="0.25">
      <c r="A3" s="110"/>
      <c r="B3" s="108"/>
      <c r="C3" s="108"/>
      <c r="D3" s="108"/>
      <c r="E3" s="108"/>
      <c r="F3" s="108"/>
      <c r="G3" s="108"/>
      <c r="H3" s="108"/>
      <c r="I3" s="108"/>
    </row>
    <row r="4" spans="1:19" ht="9.75" customHeight="1" x14ac:dyDescent="0.2">
      <c r="A4" s="108"/>
      <c r="B4" s="108"/>
      <c r="C4" s="108"/>
      <c r="D4" s="108"/>
      <c r="E4" s="108"/>
      <c r="F4" s="108"/>
      <c r="G4" s="108"/>
      <c r="H4" s="108"/>
      <c r="I4" s="108"/>
    </row>
    <row r="5" spans="1:19" ht="15.75" x14ac:dyDescent="0.25">
      <c r="A5" s="111"/>
      <c r="B5" s="108"/>
      <c r="C5" s="108"/>
      <c r="D5" s="108"/>
      <c r="E5" s="108"/>
      <c r="F5" s="108"/>
      <c r="G5" s="108"/>
      <c r="H5" s="108"/>
      <c r="I5" s="108"/>
    </row>
    <row r="6" spans="1:19" ht="70.5" customHeight="1" x14ac:dyDescent="0.2">
      <c r="A6" s="108"/>
      <c r="B6" s="108"/>
      <c r="C6" s="108"/>
      <c r="D6" s="108"/>
      <c r="E6" s="108"/>
      <c r="F6" s="108"/>
      <c r="G6" s="108"/>
      <c r="H6" s="108"/>
      <c r="I6" s="108"/>
    </row>
    <row r="7" spans="1:19" ht="48.75" customHeight="1" x14ac:dyDescent="0.25">
      <c r="A7" s="134" t="s">
        <v>318</v>
      </c>
      <c r="B7" s="134"/>
      <c r="C7" s="134"/>
      <c r="D7" s="134"/>
      <c r="E7" s="134"/>
      <c r="F7" s="134"/>
      <c r="G7" s="134"/>
      <c r="H7" s="127" t="s">
        <v>319</v>
      </c>
      <c r="I7" s="127"/>
      <c r="J7" s="127"/>
      <c r="K7" s="127"/>
      <c r="L7" s="127"/>
      <c r="M7" s="127"/>
      <c r="N7" s="127"/>
      <c r="O7" s="127"/>
      <c r="P7" s="127"/>
      <c r="Q7" s="127"/>
      <c r="R7" s="127"/>
      <c r="S7" s="112"/>
    </row>
    <row r="8" spans="1:19" ht="12" customHeight="1" x14ac:dyDescent="0.2">
      <c r="A8" s="113"/>
      <c r="B8" s="108"/>
      <c r="C8" s="108"/>
      <c r="D8" s="108"/>
      <c r="E8" s="108"/>
      <c r="F8" s="108"/>
      <c r="G8" s="108"/>
      <c r="H8" s="108"/>
      <c r="I8" s="108"/>
    </row>
    <row r="9" spans="1:19" ht="33.75" customHeight="1" x14ac:dyDescent="0.25">
      <c r="A9" s="126" t="s">
        <v>320</v>
      </c>
      <c r="B9" s="126"/>
      <c r="C9" s="126"/>
      <c r="D9" s="126"/>
      <c r="E9" s="126"/>
      <c r="F9" s="126"/>
      <c r="G9" s="126"/>
      <c r="H9" s="127" t="s">
        <v>321</v>
      </c>
      <c r="I9" s="127"/>
      <c r="J9" s="127"/>
      <c r="K9" s="127"/>
      <c r="L9" s="127"/>
      <c r="M9" s="127"/>
      <c r="N9" s="127"/>
      <c r="O9" s="127"/>
      <c r="P9" s="127"/>
      <c r="Q9" s="127"/>
      <c r="R9" s="127"/>
      <c r="S9" s="127"/>
    </row>
    <row r="10" spans="1:19" ht="12" customHeight="1" x14ac:dyDescent="0.25">
      <c r="M10" s="115"/>
      <c r="N10" s="116"/>
      <c r="Q10" s="116"/>
    </row>
    <row r="11" spans="1:19" ht="35.25" customHeight="1" x14ac:dyDescent="0.25">
      <c r="A11" s="126" t="s">
        <v>322</v>
      </c>
      <c r="B11" s="126"/>
      <c r="C11" s="126"/>
      <c r="D11" s="126"/>
      <c r="E11" s="126"/>
      <c r="F11" s="126"/>
      <c r="G11" s="126"/>
      <c r="H11" s="127" t="s">
        <v>323</v>
      </c>
      <c r="I11" s="127"/>
      <c r="J11" s="127"/>
      <c r="K11" s="127"/>
      <c r="L11" s="127"/>
      <c r="M11" s="127"/>
      <c r="N11" s="127"/>
      <c r="O11" s="127"/>
      <c r="P11" s="127"/>
      <c r="Q11" s="127"/>
      <c r="R11" s="127"/>
      <c r="S11" s="127"/>
    </row>
    <row r="12" spans="1:19" ht="12" customHeight="1" x14ac:dyDescent="0.25">
      <c r="M12" s="115"/>
      <c r="N12" s="116"/>
      <c r="Q12" s="116"/>
    </row>
    <row r="13" spans="1:19" ht="23.25" customHeight="1" x14ac:dyDescent="0.25">
      <c r="A13" s="126" t="s">
        <v>324</v>
      </c>
      <c r="B13" s="126"/>
      <c r="C13" s="126"/>
      <c r="D13" s="126"/>
      <c r="E13" s="126"/>
      <c r="F13" s="126"/>
      <c r="G13" s="126"/>
      <c r="H13" s="133" t="s">
        <v>325</v>
      </c>
      <c r="I13" s="127"/>
      <c r="J13" s="127"/>
      <c r="K13" s="127"/>
      <c r="L13" s="127"/>
      <c r="M13" s="127"/>
      <c r="N13" s="127"/>
      <c r="O13" s="127"/>
      <c r="P13" s="127"/>
      <c r="Q13" s="127"/>
      <c r="R13" s="127"/>
      <c r="S13" s="112"/>
    </row>
    <row r="14" spans="1:19" ht="12" customHeight="1" x14ac:dyDescent="0.25">
      <c r="M14" s="115"/>
      <c r="N14" s="116"/>
      <c r="Q14" s="116"/>
    </row>
    <row r="15" spans="1:19" ht="32.25" customHeight="1" x14ac:dyDescent="0.25">
      <c r="A15" s="126" t="s">
        <v>326</v>
      </c>
      <c r="B15" s="126"/>
      <c r="C15" s="126"/>
      <c r="D15" s="126"/>
      <c r="E15" s="126"/>
      <c r="F15" s="126"/>
      <c r="G15" s="126"/>
      <c r="H15" s="133" t="s">
        <v>327</v>
      </c>
      <c r="I15" s="127"/>
      <c r="J15" s="127"/>
      <c r="K15" s="127"/>
      <c r="L15" s="127"/>
      <c r="M15" s="127"/>
      <c r="N15" s="127"/>
      <c r="O15" s="127"/>
      <c r="P15" s="127"/>
      <c r="Q15" s="127"/>
      <c r="R15" s="127"/>
      <c r="S15" s="112"/>
    </row>
    <row r="16" spans="1:19" ht="19.5" customHeight="1" x14ac:dyDescent="0.25">
      <c r="A16" s="126"/>
      <c r="B16" s="126"/>
      <c r="C16" s="126"/>
      <c r="D16" s="126"/>
      <c r="E16" s="126"/>
      <c r="F16" s="126"/>
      <c r="G16" s="126"/>
      <c r="H16" s="133" t="s">
        <v>328</v>
      </c>
      <c r="I16" s="127"/>
      <c r="J16" s="127"/>
      <c r="K16" s="127"/>
      <c r="L16" s="127"/>
      <c r="M16" s="127"/>
      <c r="N16" s="127"/>
      <c r="O16" s="127"/>
      <c r="P16" s="127"/>
      <c r="Q16" s="127"/>
      <c r="R16" s="127"/>
      <c r="S16" s="112"/>
    </row>
    <row r="17" spans="1:21" ht="19.149999999999999" customHeight="1" x14ac:dyDescent="0.2">
      <c r="E17" s="116"/>
    </row>
    <row r="18" spans="1:21" ht="39.75" customHeight="1" x14ac:dyDescent="0.25">
      <c r="B18" s="129" t="s">
        <v>329</v>
      </c>
      <c r="C18" s="129"/>
      <c r="D18" s="129"/>
      <c r="E18" s="129"/>
      <c r="F18" s="129"/>
      <c r="G18" s="129"/>
      <c r="H18" s="129"/>
      <c r="I18" s="129"/>
      <c r="J18" s="129"/>
      <c r="K18" s="129"/>
      <c r="L18" s="129"/>
      <c r="M18" s="129"/>
      <c r="N18" s="129"/>
      <c r="O18" s="129"/>
      <c r="P18" s="129"/>
      <c r="Q18" s="129"/>
      <c r="R18" s="129"/>
      <c r="S18" s="129"/>
      <c r="T18" s="129"/>
    </row>
    <row r="19" spans="1:21" ht="51" customHeight="1" x14ac:dyDescent="0.25">
      <c r="B19" s="130" t="s">
        <v>330</v>
      </c>
      <c r="C19" s="130"/>
      <c r="D19" s="130"/>
      <c r="E19" s="130"/>
      <c r="F19" s="130"/>
      <c r="G19" s="130"/>
      <c r="H19" s="130"/>
      <c r="I19" s="130"/>
      <c r="J19" s="130"/>
      <c r="K19" s="130"/>
      <c r="L19" s="130"/>
      <c r="M19" s="130"/>
      <c r="N19" s="131" t="s">
        <v>331</v>
      </c>
      <c r="O19" s="131"/>
      <c r="P19" s="131"/>
      <c r="Q19" s="131"/>
      <c r="R19" s="131"/>
      <c r="S19" s="132" t="s">
        <v>325</v>
      </c>
      <c r="T19" s="132"/>
      <c r="U19" s="132"/>
    </row>
    <row r="20" spans="1:21" ht="19.149999999999999" customHeight="1" x14ac:dyDescent="0.2">
      <c r="E20" s="116"/>
    </row>
    <row r="21" spans="1:21" ht="9.9499999999999993" customHeight="1" x14ac:dyDescent="0.2">
      <c r="A21" s="112"/>
      <c r="B21" s="112"/>
      <c r="C21" s="112"/>
      <c r="D21" s="112"/>
      <c r="E21" s="112"/>
      <c r="F21" s="112"/>
      <c r="G21" s="112"/>
      <c r="H21" s="112"/>
      <c r="I21" s="112"/>
      <c r="J21" s="112"/>
      <c r="K21" s="112"/>
      <c r="L21" s="112"/>
      <c r="M21" s="112"/>
      <c r="N21" s="112"/>
      <c r="O21" s="112"/>
      <c r="P21" s="112"/>
      <c r="Q21" s="112"/>
      <c r="R21" s="112"/>
      <c r="S21" s="112"/>
    </row>
    <row r="22" spans="1:21" ht="24.95" hidden="1" customHeight="1" x14ac:dyDescent="0.25">
      <c r="A22" s="126" t="s">
        <v>332</v>
      </c>
      <c r="B22" s="126"/>
      <c r="C22" s="126"/>
      <c r="D22" s="126"/>
      <c r="E22" s="126"/>
      <c r="F22" s="126"/>
      <c r="G22" s="126"/>
      <c r="H22" s="127" t="str">
        <f>[6]PODACI!D22</f>
        <v>MARTINA JAMBREŠIĆ, mag.ing.aedif.</v>
      </c>
      <c r="I22" s="127"/>
      <c r="J22" s="127"/>
      <c r="K22" s="127"/>
      <c r="L22" s="127"/>
      <c r="M22" s="127"/>
      <c r="N22" s="127"/>
      <c r="O22" s="127"/>
      <c r="P22" s="127"/>
      <c r="Q22" s="127"/>
      <c r="R22" s="127"/>
      <c r="S22" s="127"/>
    </row>
    <row r="23" spans="1:21" ht="12.75" hidden="1" customHeight="1" x14ac:dyDescent="0.2">
      <c r="A23" s="112"/>
      <c r="B23" s="112"/>
      <c r="C23" s="112"/>
      <c r="D23" s="112"/>
      <c r="E23" s="112"/>
      <c r="F23" s="117"/>
      <c r="G23" s="118"/>
      <c r="H23" s="119" t="s">
        <v>333</v>
      </c>
      <c r="I23" s="112"/>
      <c r="J23" s="112"/>
      <c r="K23" s="112"/>
      <c r="L23" s="112"/>
      <c r="M23" s="112"/>
      <c r="N23" s="112"/>
      <c r="O23" s="112"/>
      <c r="P23" s="112"/>
      <c r="Q23" s="117"/>
      <c r="R23" s="118"/>
      <c r="S23" s="117"/>
    </row>
    <row r="24" spans="1:21" ht="26.25" customHeight="1" x14ac:dyDescent="0.25">
      <c r="A24" s="126" t="s">
        <v>334</v>
      </c>
      <c r="B24" s="126"/>
      <c r="C24" s="126"/>
      <c r="D24" s="126"/>
      <c r="E24" s="126"/>
      <c r="F24" s="126"/>
      <c r="G24" s="126"/>
      <c r="H24" s="127" t="str">
        <f>[6]PODACI!D22</f>
        <v>MARTINA JAMBREŠIĆ, mag.ing.aedif.</v>
      </c>
      <c r="I24" s="127"/>
      <c r="J24" s="127"/>
      <c r="K24" s="127"/>
      <c r="L24" s="127"/>
      <c r="M24" s="127"/>
      <c r="N24" s="127"/>
      <c r="O24" s="127"/>
      <c r="P24" s="127"/>
      <c r="Q24" s="127"/>
      <c r="R24" s="127"/>
      <c r="S24" s="127"/>
    </row>
    <row r="25" spans="1:21" ht="12.95" customHeight="1" x14ac:dyDescent="0.2">
      <c r="A25" s="112"/>
      <c r="B25" s="112"/>
      <c r="C25" s="112"/>
      <c r="D25" s="112"/>
      <c r="E25" s="112"/>
      <c r="F25" s="117"/>
      <c r="G25" s="118"/>
      <c r="H25" s="119" t="s">
        <v>333</v>
      </c>
      <c r="I25" s="112"/>
      <c r="J25" s="112"/>
      <c r="K25" s="112"/>
      <c r="L25" s="112"/>
      <c r="M25" s="112"/>
      <c r="N25" s="112"/>
      <c r="O25" s="112"/>
      <c r="P25" s="112"/>
      <c r="Q25" s="117"/>
      <c r="R25" s="118"/>
      <c r="S25" s="117"/>
    </row>
    <row r="26" spans="1:21" ht="9.9499999999999993" customHeight="1" x14ac:dyDescent="0.2">
      <c r="A26" s="112"/>
      <c r="B26" s="112"/>
      <c r="C26" s="112"/>
      <c r="D26" s="112"/>
      <c r="E26" s="112"/>
      <c r="F26" s="112"/>
      <c r="G26" s="112"/>
      <c r="H26" s="112"/>
      <c r="I26" s="112"/>
      <c r="J26" s="112"/>
      <c r="K26" s="112"/>
      <c r="L26" s="112"/>
      <c r="M26" s="112"/>
      <c r="N26" s="112"/>
      <c r="O26" s="112"/>
      <c r="P26" s="112"/>
      <c r="Q26" s="112"/>
      <c r="R26" s="112"/>
      <c r="S26" s="112"/>
    </row>
    <row r="27" spans="1:21" ht="22.5" hidden="1" customHeight="1" x14ac:dyDescent="0.25">
      <c r="A27" s="126" t="s">
        <v>334</v>
      </c>
      <c r="B27" s="126"/>
      <c r="C27" s="126"/>
      <c r="D27" s="126"/>
      <c r="E27" s="126"/>
      <c r="F27" s="126"/>
      <c r="G27" s="126"/>
      <c r="H27" s="127" t="str">
        <f>[6]PODACI!D22</f>
        <v>MARTINA JAMBREŠIĆ, mag.ing.aedif.</v>
      </c>
      <c r="I27" s="127"/>
      <c r="J27" s="127"/>
      <c r="K27" s="127"/>
      <c r="L27" s="127"/>
      <c r="M27" s="127"/>
      <c r="N27" s="127"/>
      <c r="O27" s="127"/>
      <c r="P27" s="127"/>
      <c r="Q27" s="127"/>
      <c r="R27" s="127"/>
      <c r="S27" s="127"/>
    </row>
    <row r="28" spans="1:21" ht="12.95" hidden="1" customHeight="1" x14ac:dyDescent="0.2">
      <c r="A28" s="112"/>
      <c r="B28" s="112"/>
      <c r="C28" s="112"/>
      <c r="D28" s="112"/>
      <c r="E28" s="112"/>
      <c r="F28" s="117"/>
      <c r="G28" s="118"/>
      <c r="H28" s="119" t="s">
        <v>333</v>
      </c>
      <c r="I28" s="112"/>
      <c r="J28" s="112"/>
      <c r="K28" s="112"/>
      <c r="L28" s="112"/>
      <c r="M28" s="112"/>
      <c r="N28" s="112"/>
      <c r="O28" s="112"/>
      <c r="P28" s="112"/>
      <c r="Q28" s="117"/>
      <c r="R28" s="118"/>
      <c r="S28" s="117"/>
    </row>
    <row r="29" spans="1:21" ht="48.75" customHeight="1" x14ac:dyDescent="0.2">
      <c r="A29" s="114"/>
      <c r="B29" s="114"/>
      <c r="C29" s="114"/>
      <c r="D29" s="114"/>
      <c r="E29" s="114"/>
      <c r="F29" s="114"/>
      <c r="G29" s="114"/>
      <c r="H29" s="114"/>
      <c r="I29" s="114"/>
      <c r="J29" s="114"/>
      <c r="K29" s="114"/>
      <c r="L29" s="114"/>
      <c r="M29" s="114"/>
      <c r="N29" s="114"/>
      <c r="O29" s="114"/>
      <c r="P29" s="114"/>
      <c r="Q29" s="114"/>
      <c r="R29" s="114"/>
      <c r="S29" s="114"/>
    </row>
    <row r="30" spans="1:21" ht="9.9499999999999993" customHeight="1" x14ac:dyDescent="0.2">
      <c r="A30" s="112"/>
      <c r="B30" s="112"/>
      <c r="C30" s="112"/>
      <c r="D30" s="112"/>
      <c r="E30" s="112"/>
      <c r="F30" s="112"/>
      <c r="G30" s="112"/>
      <c r="H30" s="112"/>
      <c r="I30" s="112"/>
      <c r="J30" s="112"/>
      <c r="K30" s="112"/>
      <c r="L30" s="112"/>
      <c r="M30" s="112"/>
      <c r="N30" s="112"/>
      <c r="O30" s="112"/>
      <c r="P30" s="112"/>
      <c r="Q30" s="112"/>
      <c r="R30" s="112"/>
      <c r="S30" s="112"/>
    </row>
    <row r="31" spans="1:21" ht="17.25" customHeight="1" x14ac:dyDescent="0.2">
      <c r="A31" s="114"/>
      <c r="B31" s="114"/>
      <c r="C31" s="114"/>
      <c r="D31" s="114"/>
      <c r="E31" s="114"/>
      <c r="F31" s="114"/>
      <c r="G31" s="114"/>
      <c r="H31" s="114"/>
      <c r="I31" s="114"/>
      <c r="J31" s="114"/>
      <c r="K31" s="114"/>
      <c r="L31" s="114"/>
      <c r="M31" s="114"/>
      <c r="N31" s="114"/>
      <c r="O31" s="114"/>
      <c r="P31" s="114"/>
      <c r="Q31" s="114"/>
      <c r="R31" s="114"/>
      <c r="S31" s="114"/>
    </row>
    <row r="32" spans="1:21" ht="12" customHeight="1" x14ac:dyDescent="0.2">
      <c r="A32" s="114"/>
      <c r="B32" s="114"/>
      <c r="C32" s="114"/>
      <c r="D32" s="114"/>
      <c r="E32" s="114"/>
      <c r="F32" s="114"/>
      <c r="G32" s="114"/>
      <c r="H32" s="114"/>
      <c r="I32" s="114"/>
      <c r="J32" s="114"/>
      <c r="K32" s="114"/>
      <c r="L32" s="114"/>
      <c r="M32" s="114"/>
      <c r="N32" s="114"/>
      <c r="O32" s="114"/>
      <c r="P32" s="114"/>
      <c r="Q32" s="114"/>
      <c r="R32" s="114"/>
      <c r="S32" s="114"/>
    </row>
    <row r="33" spans="1:19" ht="22.5" customHeight="1" x14ac:dyDescent="0.2">
      <c r="A33" s="120"/>
      <c r="B33" s="121" t="s">
        <v>335</v>
      </c>
      <c r="C33" s="120"/>
      <c r="D33" s="121" t="s">
        <v>336</v>
      </c>
      <c r="E33" s="120"/>
      <c r="F33" s="120"/>
      <c r="G33" s="120"/>
      <c r="H33" s="120"/>
      <c r="I33" s="120"/>
      <c r="J33" s="120"/>
      <c r="K33" s="120"/>
      <c r="L33" s="120"/>
      <c r="M33" s="128" t="s">
        <v>337</v>
      </c>
      <c r="N33" s="128"/>
      <c r="O33" s="128"/>
      <c r="P33" s="128"/>
      <c r="Q33" s="128"/>
      <c r="R33" s="120"/>
      <c r="S33" s="120"/>
    </row>
    <row r="34" spans="1:19" ht="17.25" customHeight="1" x14ac:dyDescent="0.2">
      <c r="A34" s="120"/>
      <c r="B34" s="120"/>
      <c r="C34" s="120"/>
      <c r="D34" s="120"/>
      <c r="E34" s="120"/>
      <c r="F34" s="120"/>
      <c r="G34" s="120"/>
      <c r="H34" s="120"/>
      <c r="I34" s="120"/>
      <c r="J34" s="120"/>
      <c r="K34" s="120"/>
      <c r="L34" s="120"/>
      <c r="M34" s="128" t="s">
        <v>338</v>
      </c>
      <c r="N34" s="128"/>
      <c r="O34" s="128"/>
      <c r="P34" s="128"/>
      <c r="Q34" s="128"/>
      <c r="R34" s="128"/>
      <c r="S34" s="128"/>
    </row>
    <row r="35" spans="1:19" ht="17.25" customHeight="1" x14ac:dyDescent="0.2">
      <c r="A35" s="120"/>
      <c r="B35" s="120"/>
      <c r="C35" s="120"/>
      <c r="D35" s="120"/>
      <c r="E35" s="120"/>
      <c r="F35" s="120"/>
      <c r="G35" s="120"/>
      <c r="H35" s="120"/>
      <c r="I35" s="120"/>
      <c r="J35" s="120"/>
      <c r="K35" s="120"/>
      <c r="L35" s="120"/>
      <c r="M35" s="120"/>
      <c r="N35" s="120"/>
      <c r="O35" s="120"/>
      <c r="P35" s="120"/>
      <c r="Q35" s="120"/>
      <c r="R35" s="120"/>
      <c r="S35" s="120"/>
    </row>
    <row r="36" spans="1:19" ht="17.25" customHeight="1" x14ac:dyDescent="0.2">
      <c r="A36" s="120"/>
      <c r="B36" s="120"/>
      <c r="C36" s="120"/>
      <c r="D36" s="120"/>
      <c r="E36" s="120"/>
      <c r="F36" s="120"/>
      <c r="G36" s="120"/>
      <c r="H36" s="120"/>
      <c r="I36" s="120"/>
      <c r="J36" s="120"/>
      <c r="K36" s="120"/>
      <c r="L36" s="120"/>
      <c r="M36" s="120"/>
      <c r="N36" s="120"/>
      <c r="O36" s="120"/>
      <c r="P36" s="120"/>
      <c r="Q36" s="120"/>
      <c r="R36" s="120"/>
      <c r="S36" s="120"/>
    </row>
    <row r="37" spans="1:19" ht="19.149999999999999" customHeight="1" x14ac:dyDescent="0.2">
      <c r="I37" s="122"/>
    </row>
    <row r="38" spans="1:19" ht="19.149999999999999" customHeight="1" x14ac:dyDescent="0.2"/>
    <row r="39" spans="1:19" ht="10.5" customHeight="1" x14ac:dyDescent="0.2">
      <c r="C39" s="123"/>
    </row>
    <row r="40" spans="1:19" ht="10.5" customHeight="1" x14ac:dyDescent="0.2">
      <c r="C40" s="116"/>
    </row>
    <row r="56" spans="4:14" ht="7.5" customHeight="1" x14ac:dyDescent="0.2">
      <c r="D56" s="124"/>
      <c r="E56" s="124"/>
      <c r="N56" s="124"/>
    </row>
    <row r="57" spans="4:14" ht="9" customHeight="1" x14ac:dyDescent="0.2">
      <c r="E57" s="125"/>
      <c r="N57" s="125"/>
    </row>
    <row r="58" spans="4:14" ht="11.25" x14ac:dyDescent="0.2"/>
    <row r="59" spans="4:14" ht="11.25" x14ac:dyDescent="0.2"/>
  </sheetData>
  <dataConsolidate/>
  <mergeCells count="24">
    <mergeCell ref="A7:G7"/>
    <mergeCell ref="H7:R7"/>
    <mergeCell ref="A9:G9"/>
    <mergeCell ref="H9:S9"/>
    <mergeCell ref="A11:G11"/>
    <mergeCell ref="H11:S11"/>
    <mergeCell ref="A13:G13"/>
    <mergeCell ref="H13:R13"/>
    <mergeCell ref="A15:G15"/>
    <mergeCell ref="H15:R15"/>
    <mergeCell ref="A16:G16"/>
    <mergeCell ref="H16:R16"/>
    <mergeCell ref="M34:S34"/>
    <mergeCell ref="B18:T18"/>
    <mergeCell ref="B19:M19"/>
    <mergeCell ref="N19:R19"/>
    <mergeCell ref="S19:U19"/>
    <mergeCell ref="A22:G22"/>
    <mergeCell ref="H22:S22"/>
    <mergeCell ref="A24:G24"/>
    <mergeCell ref="H24:S24"/>
    <mergeCell ref="A27:G27"/>
    <mergeCell ref="H27:S27"/>
    <mergeCell ref="M33:Q33"/>
  </mergeCells>
  <pageMargins left="0.74803149606299213" right="0.23622047244094491" top="0.31496062992125984" bottom="0.59055118110236227" header="0.27559055118110237" footer="0.31496062992125984"/>
  <pageSetup paperSize="9" scale="86" orientation="portrait" horizontalDpi="4294967293" verticalDpi="300" r:id="rId1"/>
  <headerFooter alignWithMargins="0">
    <oddHeader xml:space="preserve">&amp;R&amp;5
&amp;"Arial CE,Bold"&amp;7 &amp;"Arial CE,Regular"&amp;5
&amp;"Arial CE,Bold"&amp;7&amp;P&amp;"Arial CE,Regular"&amp;5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6"/>
  <sheetViews>
    <sheetView view="pageBreakPreview" topLeftCell="A336" zoomScaleSheetLayoutView="100" workbookViewId="0">
      <selection activeCell="D132" sqref="D132"/>
    </sheetView>
  </sheetViews>
  <sheetFormatPr defaultRowHeight="12.75" x14ac:dyDescent="0.2"/>
  <cols>
    <col min="1" max="1" width="5.28515625" style="24" customWidth="1"/>
    <col min="2" max="2" width="41.85546875" style="37" customWidth="1"/>
    <col min="3" max="3" width="14" style="12" customWidth="1"/>
    <col min="4" max="4" width="14.7109375" style="12" customWidth="1"/>
    <col min="5" max="5" width="14.140625" style="12" customWidth="1"/>
    <col min="6" max="16384" width="9.140625" style="1"/>
  </cols>
  <sheetData>
    <row r="1" spans="1:5" ht="12.95" customHeight="1" x14ac:dyDescent="0.2">
      <c r="A1" s="135" t="s">
        <v>0</v>
      </c>
      <c r="B1" s="136" t="s">
        <v>1</v>
      </c>
      <c r="C1" s="137" t="s">
        <v>2</v>
      </c>
      <c r="D1" s="137" t="s">
        <v>3</v>
      </c>
      <c r="E1" s="138" t="s">
        <v>4</v>
      </c>
    </row>
    <row r="2" spans="1:5" x14ac:dyDescent="0.2">
      <c r="A2" s="135"/>
      <c r="B2" s="136"/>
      <c r="C2" s="137"/>
      <c r="D2" s="137" t="s">
        <v>5</v>
      </c>
      <c r="E2" s="138" t="s">
        <v>6</v>
      </c>
    </row>
    <row r="3" spans="1:5" ht="14.25" customHeight="1" x14ac:dyDescent="0.2">
      <c r="A3" s="19"/>
      <c r="B3" s="20"/>
      <c r="C3" s="21"/>
      <c r="D3" s="22"/>
      <c r="E3" s="23"/>
    </row>
    <row r="4" spans="1:5" ht="14.25" customHeight="1" x14ac:dyDescent="0.2">
      <c r="A4" s="19"/>
      <c r="B4" s="20"/>
      <c r="C4" s="21"/>
      <c r="D4" s="22"/>
      <c r="E4" s="23"/>
    </row>
    <row r="5" spans="1:5" ht="18.75" x14ac:dyDescent="0.2">
      <c r="B5" s="25" t="s">
        <v>7</v>
      </c>
    </row>
    <row r="7" spans="1:5" x14ac:dyDescent="0.2">
      <c r="A7" s="26" t="s">
        <v>95</v>
      </c>
      <c r="B7" s="105" t="s">
        <v>8</v>
      </c>
    </row>
    <row r="8" spans="1:5" x14ac:dyDescent="0.2">
      <c r="A8" s="26"/>
      <c r="B8" s="27"/>
    </row>
    <row r="9" spans="1:5" ht="20.25" customHeight="1" x14ac:dyDescent="0.2">
      <c r="A9" s="26"/>
      <c r="B9" s="10" t="s">
        <v>339</v>
      </c>
    </row>
    <row r="10" spans="1:5" ht="95.25" customHeight="1" x14ac:dyDescent="0.2">
      <c r="A10" s="26"/>
      <c r="B10" s="10" t="s">
        <v>112</v>
      </c>
    </row>
    <row r="11" spans="1:5" x14ac:dyDescent="0.2">
      <c r="B11" s="28"/>
    </row>
    <row r="12" spans="1:5" x14ac:dyDescent="0.2">
      <c r="B12" s="28"/>
    </row>
    <row r="13" spans="1:5" ht="169.5" customHeight="1" x14ac:dyDescent="0.2">
      <c r="A13" s="24" t="s">
        <v>9</v>
      </c>
      <c r="B13" s="10" t="s">
        <v>113</v>
      </c>
    </row>
    <row r="14" spans="1:5" x14ac:dyDescent="0.2">
      <c r="B14" s="29" t="s">
        <v>59</v>
      </c>
      <c r="C14" s="12">
        <v>1</v>
      </c>
      <c r="E14" s="12">
        <f>C14*D14</f>
        <v>0</v>
      </c>
    </row>
    <row r="15" spans="1:5" x14ac:dyDescent="0.2">
      <c r="B15" s="30"/>
    </row>
    <row r="16" spans="1:5" ht="111.75" customHeight="1" x14ac:dyDescent="0.2">
      <c r="A16" s="24" t="s">
        <v>11</v>
      </c>
      <c r="B16" s="10" t="s">
        <v>114</v>
      </c>
    </row>
    <row r="17" spans="1:5" x14ac:dyDescent="0.2">
      <c r="B17" s="29" t="s">
        <v>59</v>
      </c>
      <c r="C17" s="12">
        <v>1</v>
      </c>
      <c r="E17" s="12">
        <f>C17*D17</f>
        <v>0</v>
      </c>
    </row>
    <row r="18" spans="1:5" x14ac:dyDescent="0.2">
      <c r="B18" s="30"/>
    </row>
    <row r="19" spans="1:5" x14ac:dyDescent="0.2">
      <c r="B19" s="28"/>
    </row>
    <row r="20" spans="1:5" x14ac:dyDescent="0.2">
      <c r="B20" s="31" t="s">
        <v>12</v>
      </c>
      <c r="E20" s="12">
        <f>SUM(E14:E18)</f>
        <v>0</v>
      </c>
    </row>
    <row r="21" spans="1:5" x14ac:dyDescent="0.2">
      <c r="B21" s="28"/>
    </row>
    <row r="22" spans="1:5" x14ac:dyDescent="0.2">
      <c r="B22" s="28"/>
    </row>
    <row r="23" spans="1:5" x14ac:dyDescent="0.2">
      <c r="A23" s="26" t="s">
        <v>96</v>
      </c>
      <c r="B23" s="105" t="s">
        <v>13</v>
      </c>
    </row>
    <row r="24" spans="1:5" x14ac:dyDescent="0.2">
      <c r="A24" s="26"/>
      <c r="B24" s="32"/>
    </row>
    <row r="25" spans="1:5" ht="61.5" customHeight="1" x14ac:dyDescent="0.2">
      <c r="A25" s="26"/>
      <c r="B25" s="10" t="s">
        <v>115</v>
      </c>
    </row>
    <row r="26" spans="1:5" ht="226.5" customHeight="1" x14ac:dyDescent="0.2">
      <c r="A26" s="26"/>
      <c r="B26" s="10" t="s">
        <v>116</v>
      </c>
    </row>
    <row r="27" spans="1:5" ht="190.5" customHeight="1" x14ac:dyDescent="0.2">
      <c r="A27" s="26"/>
      <c r="B27" s="10" t="s">
        <v>117</v>
      </c>
    </row>
    <row r="28" spans="1:5" ht="204" x14ac:dyDescent="0.2">
      <c r="A28" s="26"/>
      <c r="B28" s="10" t="s">
        <v>118</v>
      </c>
    </row>
    <row r="29" spans="1:5" ht="213.75" customHeight="1" x14ac:dyDescent="0.2">
      <c r="A29" s="26"/>
      <c r="B29" s="10" t="s">
        <v>119</v>
      </c>
    </row>
    <row r="30" spans="1:5" x14ac:dyDescent="0.2">
      <c r="B30" s="33"/>
    </row>
    <row r="31" spans="1:5" ht="116.25" customHeight="1" x14ac:dyDescent="0.2">
      <c r="A31" s="24" t="s">
        <v>9</v>
      </c>
      <c r="B31" s="14" t="s">
        <v>218</v>
      </c>
    </row>
    <row r="32" spans="1:5" ht="15" x14ac:dyDescent="0.2">
      <c r="B32" s="16" t="s">
        <v>129</v>
      </c>
      <c r="C32" s="34">
        <v>20</v>
      </c>
      <c r="D32" s="34"/>
      <c r="E32" s="12">
        <f>C32*D32</f>
        <v>0</v>
      </c>
    </row>
    <row r="33" spans="1:5" x14ac:dyDescent="0.2">
      <c r="B33" s="35"/>
    </row>
    <row r="34" spans="1:5" ht="102" customHeight="1" x14ac:dyDescent="0.2">
      <c r="A34" s="24" t="s">
        <v>11</v>
      </c>
      <c r="B34" s="14" t="s">
        <v>219</v>
      </c>
    </row>
    <row r="35" spans="1:5" ht="15" x14ac:dyDescent="0.2">
      <c r="B35" s="16" t="s">
        <v>129</v>
      </c>
      <c r="C35" s="34">
        <v>23</v>
      </c>
      <c r="D35" s="34"/>
      <c r="E35" s="12">
        <f>C35*D35</f>
        <v>0</v>
      </c>
    </row>
    <row r="36" spans="1:5" x14ac:dyDescent="0.2">
      <c r="B36" s="16"/>
    </row>
    <row r="37" spans="1:5" ht="142.5" customHeight="1" x14ac:dyDescent="0.2">
      <c r="A37" s="24" t="s">
        <v>14</v>
      </c>
      <c r="B37" s="36" t="s">
        <v>130</v>
      </c>
    </row>
    <row r="38" spans="1:5" ht="15" x14ac:dyDescent="0.2">
      <c r="B38" s="16" t="s">
        <v>129</v>
      </c>
      <c r="C38" s="12">
        <v>20</v>
      </c>
      <c r="E38" s="12">
        <f>C38*D38</f>
        <v>0</v>
      </c>
    </row>
    <row r="39" spans="1:5" x14ac:dyDescent="0.2">
      <c r="B39" s="16"/>
    </row>
    <row r="40" spans="1:5" ht="142.5" customHeight="1" x14ac:dyDescent="0.2">
      <c r="A40" s="24" t="s">
        <v>15</v>
      </c>
      <c r="B40" s="36" t="s">
        <v>131</v>
      </c>
    </row>
    <row r="41" spans="1:5" ht="15" x14ac:dyDescent="0.2">
      <c r="B41" s="16" t="s">
        <v>129</v>
      </c>
      <c r="C41" s="12">
        <v>3</v>
      </c>
      <c r="E41" s="12">
        <f>C41*D41</f>
        <v>0</v>
      </c>
    </row>
    <row r="42" spans="1:5" x14ac:dyDescent="0.2">
      <c r="B42" s="16"/>
    </row>
    <row r="43" spans="1:5" x14ac:dyDescent="0.2">
      <c r="B43" s="33"/>
    </row>
    <row r="44" spans="1:5" x14ac:dyDescent="0.2">
      <c r="B44" s="31" t="s">
        <v>12</v>
      </c>
      <c r="E44" s="12">
        <f>SUM(E32:E41)</f>
        <v>0</v>
      </c>
    </row>
    <row r="47" spans="1:5" x14ac:dyDescent="0.2">
      <c r="A47" s="26" t="s">
        <v>97</v>
      </c>
      <c r="B47" s="105" t="s">
        <v>21</v>
      </c>
    </row>
    <row r="48" spans="1:5" x14ac:dyDescent="0.2">
      <c r="B48" s="41"/>
    </row>
    <row r="49" spans="1:5" ht="60" customHeight="1" x14ac:dyDescent="0.2">
      <c r="B49" s="17" t="s">
        <v>120</v>
      </c>
    </row>
    <row r="50" spans="1:5" x14ac:dyDescent="0.2">
      <c r="B50" s="41"/>
    </row>
    <row r="51" spans="1:5" ht="75" customHeight="1" x14ac:dyDescent="0.2">
      <c r="A51" s="24" t="s">
        <v>9</v>
      </c>
      <c r="B51" s="14" t="s">
        <v>121</v>
      </c>
    </row>
    <row r="52" spans="1:5" x14ac:dyDescent="0.2">
      <c r="B52" s="43" t="s">
        <v>122</v>
      </c>
    </row>
    <row r="53" spans="1:5" x14ac:dyDescent="0.2">
      <c r="B53" s="13" t="s">
        <v>20</v>
      </c>
      <c r="C53" s="12">
        <v>1536</v>
      </c>
      <c r="E53" s="12">
        <f>C53*D53</f>
        <v>0</v>
      </c>
    </row>
    <row r="54" spans="1:5" x14ac:dyDescent="0.2">
      <c r="B54" s="43" t="s">
        <v>123</v>
      </c>
    </row>
    <row r="55" spans="1:5" x14ac:dyDescent="0.2">
      <c r="B55" s="13" t="s">
        <v>20</v>
      </c>
      <c r="C55" s="12">
        <v>457</v>
      </c>
      <c r="E55" s="12">
        <f>C55*D55</f>
        <v>0</v>
      </c>
    </row>
    <row r="56" spans="1:5" x14ac:dyDescent="0.2">
      <c r="B56" s="13"/>
    </row>
    <row r="57" spans="1:5" x14ac:dyDescent="0.2">
      <c r="B57" s="41"/>
    </row>
    <row r="58" spans="1:5" x14ac:dyDescent="0.2">
      <c r="B58" s="31" t="s">
        <v>12</v>
      </c>
      <c r="E58" s="12">
        <f>SUM(E52:E55)</f>
        <v>0</v>
      </c>
    </row>
    <row r="61" spans="1:5" s="5" customFormat="1" x14ac:dyDescent="0.2">
      <c r="A61" s="26" t="s">
        <v>98</v>
      </c>
      <c r="B61" s="44" t="s">
        <v>22</v>
      </c>
      <c r="C61" s="45"/>
      <c r="D61" s="45"/>
      <c r="E61" s="45"/>
    </row>
    <row r="62" spans="1:5" s="5" customFormat="1" x14ac:dyDescent="0.2">
      <c r="A62" s="26"/>
      <c r="B62" s="44"/>
      <c r="C62" s="45"/>
      <c r="D62" s="45"/>
      <c r="E62" s="45"/>
    </row>
    <row r="63" spans="1:5" s="5" customFormat="1" ht="205.5" customHeight="1" x14ac:dyDescent="0.2">
      <c r="A63" s="26"/>
      <c r="B63" s="14" t="s">
        <v>300</v>
      </c>
      <c r="C63" s="45"/>
      <c r="D63" s="45"/>
      <c r="E63" s="45"/>
    </row>
    <row r="64" spans="1:5" s="5" customFormat="1" ht="383.25" customHeight="1" x14ac:dyDescent="0.2">
      <c r="A64" s="26"/>
      <c r="B64" s="51" t="s">
        <v>302</v>
      </c>
      <c r="C64" s="45"/>
      <c r="D64" s="45"/>
      <c r="E64" s="45"/>
    </row>
    <row r="65" spans="1:5" s="5" customFormat="1" ht="343.5" customHeight="1" x14ac:dyDescent="0.2">
      <c r="A65" s="26"/>
      <c r="B65" s="51" t="s">
        <v>301</v>
      </c>
      <c r="C65" s="45"/>
      <c r="D65" s="45"/>
      <c r="E65" s="45"/>
    </row>
    <row r="66" spans="1:5" s="5" customFormat="1" ht="13.5" customHeight="1" x14ac:dyDescent="0.2">
      <c r="A66" s="26"/>
      <c r="B66" s="44"/>
      <c r="C66" s="45"/>
      <c r="D66" s="45"/>
      <c r="E66" s="45"/>
    </row>
    <row r="67" spans="1:5" ht="72" customHeight="1" x14ac:dyDescent="0.2">
      <c r="A67" s="24" t="s">
        <v>9</v>
      </c>
      <c r="B67" s="42" t="s">
        <v>124</v>
      </c>
    </row>
    <row r="68" spans="1:5" ht="21.75" customHeight="1" x14ac:dyDescent="0.2">
      <c r="B68" s="14" t="s">
        <v>127</v>
      </c>
      <c r="C68" s="12">
        <v>20</v>
      </c>
      <c r="E68" s="12">
        <f>C68*D68</f>
        <v>0</v>
      </c>
    </row>
    <row r="69" spans="1:5" x14ac:dyDescent="0.2">
      <c r="B69" s="43" t="s">
        <v>126</v>
      </c>
      <c r="C69" s="12">
        <v>25</v>
      </c>
      <c r="E69" s="12">
        <f>C69*D69</f>
        <v>0</v>
      </c>
    </row>
    <row r="70" spans="1:5" x14ac:dyDescent="0.2">
      <c r="B70" s="13"/>
    </row>
    <row r="71" spans="1:5" ht="156" customHeight="1" x14ac:dyDescent="0.2">
      <c r="A71" s="24" t="s">
        <v>11</v>
      </c>
      <c r="B71" s="14" t="s">
        <v>222</v>
      </c>
    </row>
    <row r="72" spans="1:5" ht="15.75" customHeight="1" x14ac:dyDescent="0.2">
      <c r="B72" s="102" t="s">
        <v>303</v>
      </c>
      <c r="C72" s="12">
        <v>14</v>
      </c>
      <c r="E72" s="12">
        <f>C72*D72</f>
        <v>0</v>
      </c>
    </row>
    <row r="73" spans="1:5" x14ac:dyDescent="0.2">
      <c r="B73" s="43" t="s">
        <v>126</v>
      </c>
      <c r="C73" s="12">
        <v>6</v>
      </c>
      <c r="E73" s="12">
        <f>C73*D73</f>
        <v>0</v>
      </c>
    </row>
    <row r="74" spans="1:5" x14ac:dyDescent="0.2">
      <c r="B74" s="41"/>
    </row>
    <row r="75" spans="1:5" ht="88.5" customHeight="1" x14ac:dyDescent="0.2">
      <c r="A75" s="24" t="s">
        <v>14</v>
      </c>
      <c r="B75" s="85" t="s">
        <v>125</v>
      </c>
    </row>
    <row r="76" spans="1:5" ht="16.5" customHeight="1" x14ac:dyDescent="0.2">
      <c r="B76" s="14" t="s">
        <v>304</v>
      </c>
      <c r="C76" s="12">
        <v>1.75</v>
      </c>
      <c r="E76" s="12">
        <f>C76*D76</f>
        <v>0</v>
      </c>
    </row>
    <row r="77" spans="1:5" x14ac:dyDescent="0.2">
      <c r="B77" s="43" t="s">
        <v>126</v>
      </c>
      <c r="C77" s="12">
        <v>23</v>
      </c>
      <c r="E77" s="12">
        <f>C77*D77</f>
        <v>0</v>
      </c>
    </row>
    <row r="78" spans="1:5" x14ac:dyDescent="0.2">
      <c r="B78" s="41"/>
    </row>
    <row r="79" spans="1:5" ht="93" customHeight="1" x14ac:dyDescent="0.2">
      <c r="A79" s="24" t="s">
        <v>15</v>
      </c>
      <c r="B79" s="42" t="s">
        <v>220</v>
      </c>
    </row>
    <row r="80" spans="1:5" ht="20.25" customHeight="1" x14ac:dyDescent="0.2">
      <c r="B80" s="14" t="s">
        <v>305</v>
      </c>
      <c r="C80" s="12">
        <v>1.5</v>
      </c>
      <c r="E80" s="12">
        <f>C80*D80</f>
        <v>0</v>
      </c>
    </row>
    <row r="81" spans="1:5" x14ac:dyDescent="0.2">
      <c r="B81" s="43" t="s">
        <v>126</v>
      </c>
      <c r="C81" s="12">
        <v>12</v>
      </c>
      <c r="E81" s="12">
        <f>C81*D81</f>
        <v>0</v>
      </c>
    </row>
    <row r="82" spans="1:5" x14ac:dyDescent="0.2">
      <c r="B82" s="13"/>
    </row>
    <row r="83" spans="1:5" ht="79.5" customHeight="1" x14ac:dyDescent="0.2">
      <c r="A83" s="24" t="s">
        <v>16</v>
      </c>
      <c r="B83" s="42" t="s">
        <v>128</v>
      </c>
    </row>
    <row r="84" spans="1:5" x14ac:dyDescent="0.2">
      <c r="B84" s="14" t="s">
        <v>306</v>
      </c>
      <c r="C84" s="12">
        <v>2</v>
      </c>
      <c r="E84" s="12">
        <f>C84*D84</f>
        <v>0</v>
      </c>
    </row>
    <row r="85" spans="1:5" x14ac:dyDescent="0.2">
      <c r="B85" s="43" t="s">
        <v>126</v>
      </c>
      <c r="C85" s="12">
        <v>14</v>
      </c>
      <c r="E85" s="12">
        <f>C85*D85</f>
        <v>0</v>
      </c>
    </row>
    <row r="86" spans="1:5" x14ac:dyDescent="0.2">
      <c r="B86" s="41"/>
    </row>
    <row r="87" spans="1:5" x14ac:dyDescent="0.2">
      <c r="B87" s="41"/>
    </row>
    <row r="88" spans="1:5" ht="66" customHeight="1" x14ac:dyDescent="0.2">
      <c r="A88" s="24" t="s">
        <v>17</v>
      </c>
      <c r="B88" s="42" t="s">
        <v>221</v>
      </c>
      <c r="C88" s="12" t="s">
        <v>23</v>
      </c>
    </row>
    <row r="89" spans="1:5" x14ac:dyDescent="0.2">
      <c r="B89" s="14" t="s">
        <v>307</v>
      </c>
      <c r="C89" s="12">
        <v>4.5</v>
      </c>
      <c r="E89" s="12">
        <f>C89*D89</f>
        <v>0</v>
      </c>
    </row>
    <row r="90" spans="1:5" x14ac:dyDescent="0.2">
      <c r="B90" s="43" t="s">
        <v>126</v>
      </c>
      <c r="C90" s="12">
        <v>40.200000000000003</v>
      </c>
      <c r="E90" s="12">
        <f>C90*D90</f>
        <v>0</v>
      </c>
    </row>
    <row r="91" spans="1:5" x14ac:dyDescent="0.2">
      <c r="B91" s="13"/>
    </row>
    <row r="92" spans="1:5" ht="95.25" customHeight="1" x14ac:dyDescent="0.2">
      <c r="A92" s="24" t="s">
        <v>18</v>
      </c>
      <c r="B92" s="42" t="s">
        <v>49</v>
      </c>
    </row>
    <row r="93" spans="1:5" x14ac:dyDescent="0.2">
      <c r="B93" s="42"/>
    </row>
    <row r="94" spans="1:5" x14ac:dyDescent="0.2">
      <c r="B94" s="43" t="s">
        <v>24</v>
      </c>
    </row>
    <row r="95" spans="1:5" ht="25.5" x14ac:dyDescent="0.2">
      <c r="B95" s="15" t="s">
        <v>53</v>
      </c>
    </row>
    <row r="96" spans="1:5" x14ac:dyDescent="0.2">
      <c r="B96" s="46" t="s">
        <v>228</v>
      </c>
      <c r="C96" s="12">
        <v>3</v>
      </c>
      <c r="E96" s="12">
        <f>C96*D96</f>
        <v>0</v>
      </c>
    </row>
    <row r="97" spans="1:5" x14ac:dyDescent="0.2">
      <c r="B97" s="43" t="s">
        <v>54</v>
      </c>
    </row>
    <row r="98" spans="1:5" ht="15" x14ac:dyDescent="0.2">
      <c r="B98" s="46" t="s">
        <v>132</v>
      </c>
      <c r="C98" s="12">
        <v>50</v>
      </c>
      <c r="E98" s="12">
        <f>C98*D98</f>
        <v>0</v>
      </c>
    </row>
    <row r="99" spans="1:5" x14ac:dyDescent="0.2">
      <c r="B99" s="13"/>
    </row>
    <row r="100" spans="1:5" ht="168.75" customHeight="1" x14ac:dyDescent="0.2">
      <c r="A100" s="24" t="s">
        <v>19</v>
      </c>
      <c r="B100" s="38" t="s">
        <v>25</v>
      </c>
    </row>
    <row r="101" spans="1:5" ht="20.25" customHeight="1" x14ac:dyDescent="0.2">
      <c r="A101" s="47"/>
      <c r="B101" s="80" t="s">
        <v>308</v>
      </c>
      <c r="C101" s="49">
        <v>6</v>
      </c>
      <c r="E101" s="12">
        <f>C101*D101</f>
        <v>0</v>
      </c>
    </row>
    <row r="102" spans="1:5" ht="17.25" customHeight="1" x14ac:dyDescent="0.2">
      <c r="A102" s="47"/>
      <c r="B102" s="80" t="s">
        <v>309</v>
      </c>
      <c r="C102" s="49">
        <v>600</v>
      </c>
      <c r="E102" s="12">
        <f>C102*D102</f>
        <v>0</v>
      </c>
    </row>
    <row r="103" spans="1:5" ht="20.25" customHeight="1" x14ac:dyDescent="0.2">
      <c r="A103" s="47"/>
      <c r="B103" s="80" t="s">
        <v>310</v>
      </c>
      <c r="C103" s="49">
        <v>4</v>
      </c>
      <c r="E103" s="12">
        <f>C103*D103</f>
        <v>0</v>
      </c>
    </row>
    <row r="104" spans="1:5" ht="22.5" hidden="1" customHeight="1" x14ac:dyDescent="0.2">
      <c r="A104" s="47"/>
      <c r="B104" s="48"/>
      <c r="C104" s="49"/>
    </row>
    <row r="105" spans="1:5" ht="19.5" customHeight="1" x14ac:dyDescent="0.2">
      <c r="B105" s="41"/>
    </row>
    <row r="106" spans="1:5" ht="133.5" customHeight="1" x14ac:dyDescent="0.2">
      <c r="A106" s="24">
        <v>9</v>
      </c>
      <c r="B106" s="38" t="s">
        <v>57</v>
      </c>
    </row>
    <row r="107" spans="1:5" ht="21" customHeight="1" x14ac:dyDescent="0.2">
      <c r="A107" s="47"/>
      <c r="B107" s="80" t="s">
        <v>311</v>
      </c>
      <c r="C107" s="49">
        <v>2</v>
      </c>
      <c r="E107" s="12">
        <f>C107*D107</f>
        <v>0</v>
      </c>
    </row>
    <row r="108" spans="1:5" ht="21" customHeight="1" x14ac:dyDescent="0.2">
      <c r="A108" s="47"/>
      <c r="B108" s="80" t="s">
        <v>312</v>
      </c>
      <c r="C108" s="49">
        <v>100</v>
      </c>
      <c r="E108" s="12">
        <f>C108*D108</f>
        <v>0</v>
      </c>
    </row>
    <row r="109" spans="1:5" ht="18.75" customHeight="1" x14ac:dyDescent="0.2">
      <c r="A109" s="47"/>
      <c r="B109" s="80" t="s">
        <v>310</v>
      </c>
      <c r="C109" s="49">
        <v>2</v>
      </c>
      <c r="E109" s="12">
        <f>C109*D109</f>
        <v>0</v>
      </c>
    </row>
    <row r="110" spans="1:5" hidden="1" x14ac:dyDescent="0.2">
      <c r="B110" s="13"/>
    </row>
    <row r="111" spans="1:5" ht="19.5" customHeight="1" x14ac:dyDescent="0.2">
      <c r="B111" s="41"/>
    </row>
    <row r="112" spans="1:5" x14ac:dyDescent="0.2">
      <c r="B112" s="31" t="s">
        <v>12</v>
      </c>
      <c r="E112" s="12">
        <f>SUM(E65:E109)</f>
        <v>0</v>
      </c>
    </row>
    <row r="113" spans="1:5" hidden="1" x14ac:dyDescent="0.2"/>
    <row r="115" spans="1:5" s="5" customFormat="1" x14ac:dyDescent="0.2">
      <c r="A115" s="26" t="s">
        <v>99</v>
      </c>
      <c r="B115" s="44" t="s">
        <v>26</v>
      </c>
      <c r="C115" s="45"/>
      <c r="D115" s="45"/>
      <c r="E115" s="45"/>
    </row>
    <row r="116" spans="1:5" s="5" customFormat="1" x14ac:dyDescent="0.2">
      <c r="A116" s="26"/>
      <c r="B116" s="44"/>
      <c r="C116" s="45"/>
      <c r="D116" s="45"/>
      <c r="E116" s="45"/>
    </row>
    <row r="117" spans="1:5" s="5" customFormat="1" ht="57.75" customHeight="1" x14ac:dyDescent="0.2">
      <c r="A117" s="26"/>
      <c r="B117" s="17" t="s">
        <v>140</v>
      </c>
      <c r="C117" s="45"/>
      <c r="D117" s="45"/>
      <c r="E117" s="45"/>
    </row>
    <row r="118" spans="1:5" s="5" customFormat="1" ht="121.5" customHeight="1" x14ac:dyDescent="0.2">
      <c r="A118" s="26"/>
      <c r="B118" s="17" t="s">
        <v>141</v>
      </c>
      <c r="C118" s="45"/>
      <c r="D118" s="45"/>
      <c r="E118" s="45"/>
    </row>
    <row r="119" spans="1:5" s="5" customFormat="1" ht="135.75" customHeight="1" x14ac:dyDescent="0.2">
      <c r="A119" s="26"/>
      <c r="B119" s="17" t="s">
        <v>142</v>
      </c>
      <c r="C119" s="45"/>
      <c r="D119" s="45"/>
      <c r="E119" s="45"/>
    </row>
    <row r="120" spans="1:5" ht="144" customHeight="1" x14ac:dyDescent="0.2">
      <c r="B120" s="17" t="s">
        <v>143</v>
      </c>
    </row>
    <row r="121" spans="1:5" ht="81.75" customHeight="1" x14ac:dyDescent="0.2">
      <c r="B121" s="17" t="s">
        <v>144</v>
      </c>
    </row>
    <row r="122" spans="1:5" x14ac:dyDescent="0.2">
      <c r="B122" s="41"/>
    </row>
    <row r="123" spans="1:5" x14ac:dyDescent="0.2">
      <c r="B123" s="41"/>
    </row>
    <row r="124" spans="1:5" ht="135.75" customHeight="1" x14ac:dyDescent="0.2">
      <c r="A124" s="24" t="s">
        <v>9</v>
      </c>
      <c r="B124" s="14" t="s">
        <v>145</v>
      </c>
    </row>
    <row r="125" spans="1:5" ht="15" x14ac:dyDescent="0.2">
      <c r="B125" s="16" t="s">
        <v>129</v>
      </c>
      <c r="C125" s="12">
        <v>60</v>
      </c>
      <c r="E125" s="12">
        <f>C125*D125</f>
        <v>0</v>
      </c>
    </row>
    <row r="126" spans="1:5" x14ac:dyDescent="0.2">
      <c r="B126" s="17"/>
    </row>
    <row r="127" spans="1:5" ht="68.25" customHeight="1" x14ac:dyDescent="0.2">
      <c r="A127" s="24" t="s">
        <v>11</v>
      </c>
      <c r="B127" s="14" t="s">
        <v>27</v>
      </c>
    </row>
    <row r="128" spans="1:5" x14ac:dyDescent="0.2">
      <c r="B128" s="16" t="s">
        <v>10</v>
      </c>
      <c r="C128" s="12">
        <v>4</v>
      </c>
      <c r="E128" s="12">
        <f>C128*D128</f>
        <v>0</v>
      </c>
    </row>
    <row r="129" spans="1:5" x14ac:dyDescent="0.2">
      <c r="B129" s="17"/>
    </row>
    <row r="130" spans="1:5" ht="78" customHeight="1" x14ac:dyDescent="0.2">
      <c r="A130" s="24" t="s">
        <v>14</v>
      </c>
      <c r="B130" s="14" t="s">
        <v>55</v>
      </c>
    </row>
    <row r="131" spans="1:5" x14ac:dyDescent="0.2">
      <c r="B131" s="15" t="s">
        <v>28</v>
      </c>
    </row>
    <row r="132" spans="1:5" x14ac:dyDescent="0.2">
      <c r="B132" s="16" t="s">
        <v>56</v>
      </c>
      <c r="C132" s="12">
        <v>25</v>
      </c>
      <c r="E132" s="12">
        <f>C132*D132</f>
        <v>0</v>
      </c>
    </row>
    <row r="133" spans="1:5" x14ac:dyDescent="0.2">
      <c r="B133" s="16"/>
    </row>
    <row r="134" spans="1:5" x14ac:dyDescent="0.2">
      <c r="B134" s="50"/>
    </row>
    <row r="135" spans="1:5" ht="117.75" customHeight="1" x14ac:dyDescent="0.2">
      <c r="A135" s="24" t="s">
        <v>15</v>
      </c>
      <c r="B135" s="11" t="s">
        <v>146</v>
      </c>
    </row>
    <row r="136" spans="1:5" ht="15" x14ac:dyDescent="0.2">
      <c r="B136" s="13" t="s">
        <v>132</v>
      </c>
      <c r="C136" s="12">
        <v>15</v>
      </c>
      <c r="E136" s="12">
        <f>C136*D136</f>
        <v>0</v>
      </c>
    </row>
    <row r="138" spans="1:5" x14ac:dyDescent="0.2">
      <c r="A138" s="24" t="s">
        <v>16</v>
      </c>
      <c r="B138" s="43" t="s">
        <v>148</v>
      </c>
    </row>
    <row r="139" spans="1:5" ht="225" customHeight="1" x14ac:dyDescent="0.2">
      <c r="B139" s="15" t="s">
        <v>147</v>
      </c>
    </row>
    <row r="140" spans="1:5" ht="15" x14ac:dyDescent="0.2">
      <c r="B140" s="13" t="s">
        <v>132</v>
      </c>
      <c r="C140" s="12">
        <v>165</v>
      </c>
      <c r="E140" s="12">
        <f>C140*D140</f>
        <v>0</v>
      </c>
    </row>
    <row r="142" spans="1:5" ht="136.5" customHeight="1" x14ac:dyDescent="0.2">
      <c r="A142" s="24">
        <v>6</v>
      </c>
      <c r="B142" s="86" t="s">
        <v>149</v>
      </c>
    </row>
    <row r="143" spans="1:5" ht="17.25" customHeight="1" x14ac:dyDescent="0.2">
      <c r="B143" s="14" t="s">
        <v>313</v>
      </c>
      <c r="C143" s="12">
        <v>42</v>
      </c>
      <c r="E143" s="12">
        <f>C143*D143</f>
        <v>0</v>
      </c>
    </row>
    <row r="144" spans="1:5" x14ac:dyDescent="0.2">
      <c r="B144" s="43" t="s">
        <v>150</v>
      </c>
      <c r="C144" s="12">
        <v>42</v>
      </c>
      <c r="E144" s="12">
        <f>C144*D144</f>
        <v>0</v>
      </c>
    </row>
    <row r="145" spans="1:5" x14ac:dyDescent="0.2">
      <c r="B145" s="43"/>
    </row>
    <row r="146" spans="1:5" x14ac:dyDescent="0.2">
      <c r="B146" s="31" t="s">
        <v>12</v>
      </c>
      <c r="E146" s="12">
        <f>SUM(E125:E144)</f>
        <v>0</v>
      </c>
    </row>
    <row r="149" spans="1:5" s="5" customFormat="1" x14ac:dyDescent="0.2">
      <c r="A149" s="26">
        <v>6</v>
      </c>
      <c r="B149" s="44" t="s">
        <v>162</v>
      </c>
      <c r="C149" s="45"/>
      <c r="D149" s="45"/>
    </row>
    <row r="150" spans="1:5" x14ac:dyDescent="0.2">
      <c r="B150" s="41"/>
    </row>
    <row r="151" spans="1:5" ht="139.5" customHeight="1" x14ac:dyDescent="0.2">
      <c r="A151" s="24">
        <v>1</v>
      </c>
      <c r="B151" s="14" t="s">
        <v>167</v>
      </c>
    </row>
    <row r="152" spans="1:5" ht="19.5" customHeight="1" x14ac:dyDescent="0.2">
      <c r="B152" s="42" t="s">
        <v>133</v>
      </c>
    </row>
    <row r="153" spans="1:5" ht="15" x14ac:dyDescent="0.2">
      <c r="B153" s="13" t="s">
        <v>129</v>
      </c>
      <c r="C153" s="12">
        <v>3</v>
      </c>
      <c r="E153" s="12">
        <f>C153*D153</f>
        <v>0</v>
      </c>
    </row>
    <row r="155" spans="1:5" ht="160.5" customHeight="1" x14ac:dyDescent="0.2">
      <c r="A155" s="24">
        <v>2</v>
      </c>
      <c r="B155" s="14" t="s">
        <v>163</v>
      </c>
    </row>
    <row r="156" spans="1:5" ht="15" x14ac:dyDescent="0.2">
      <c r="B156" s="13" t="s">
        <v>132</v>
      </c>
      <c r="C156" s="12">
        <v>135</v>
      </c>
      <c r="E156" s="12">
        <f t="shared" ref="E156:E166" si="0">C156*D156</f>
        <v>0</v>
      </c>
    </row>
    <row r="158" spans="1:5" ht="66.75" customHeight="1" x14ac:dyDescent="0.2">
      <c r="A158" s="24">
        <v>3</v>
      </c>
      <c r="B158" s="42" t="s">
        <v>164</v>
      </c>
    </row>
    <row r="159" spans="1:5" ht="15" x14ac:dyDescent="0.2">
      <c r="B159" s="13" t="s">
        <v>132</v>
      </c>
      <c r="C159" s="12">
        <v>25</v>
      </c>
      <c r="E159" s="12">
        <f t="shared" si="0"/>
        <v>0</v>
      </c>
    </row>
    <row r="160" spans="1:5" hidden="1" x14ac:dyDescent="0.2">
      <c r="B160" s="13"/>
      <c r="E160" s="12">
        <f t="shared" si="0"/>
        <v>0</v>
      </c>
    </row>
    <row r="162" spans="1:5" ht="96.75" customHeight="1" x14ac:dyDescent="0.2">
      <c r="A162" s="24">
        <v>4</v>
      </c>
      <c r="B162" s="14" t="s">
        <v>165</v>
      </c>
    </row>
    <row r="163" spans="1:5" ht="15" x14ac:dyDescent="0.2">
      <c r="B163" s="13" t="s">
        <v>132</v>
      </c>
      <c r="C163" s="12">
        <v>135</v>
      </c>
      <c r="E163" s="12">
        <f t="shared" si="0"/>
        <v>0</v>
      </c>
    </row>
    <row r="165" spans="1:5" ht="114.75" customHeight="1" x14ac:dyDescent="0.2">
      <c r="A165" s="24">
        <v>5</v>
      </c>
      <c r="B165" s="14" t="s">
        <v>166</v>
      </c>
    </row>
    <row r="166" spans="1:5" ht="15" x14ac:dyDescent="0.2">
      <c r="B166" s="13" t="s">
        <v>132</v>
      </c>
      <c r="C166" s="12">
        <v>135</v>
      </c>
      <c r="E166" s="12">
        <f t="shared" si="0"/>
        <v>0</v>
      </c>
    </row>
    <row r="167" spans="1:5" x14ac:dyDescent="0.2">
      <c r="B167" s="41"/>
    </row>
    <row r="168" spans="1:5" x14ac:dyDescent="0.2">
      <c r="B168" s="31" t="s">
        <v>12</v>
      </c>
      <c r="E168" s="12">
        <f>SUM(E153:E166)</f>
        <v>0</v>
      </c>
    </row>
    <row r="170" spans="1:5" ht="18.75" x14ac:dyDescent="0.2">
      <c r="A170" s="37"/>
      <c r="B170" s="25" t="s">
        <v>29</v>
      </c>
    </row>
    <row r="172" spans="1:5" s="5" customFormat="1" x14ac:dyDescent="0.2">
      <c r="A172" s="26">
        <v>7</v>
      </c>
      <c r="B172" s="44" t="s">
        <v>151</v>
      </c>
      <c r="C172" s="45"/>
      <c r="D172" s="45"/>
      <c r="E172" s="45"/>
    </row>
    <row r="174" spans="1:5" ht="269.25" customHeight="1" x14ac:dyDescent="0.2">
      <c r="B174" s="90" t="s">
        <v>152</v>
      </c>
    </row>
    <row r="175" spans="1:5" ht="229.5" x14ac:dyDescent="0.2">
      <c r="B175" s="103" t="s">
        <v>153</v>
      </c>
    </row>
    <row r="176" spans="1:5" ht="165.75" x14ac:dyDescent="0.2">
      <c r="B176" s="103" t="s">
        <v>154</v>
      </c>
    </row>
    <row r="177" spans="1:5" x14ac:dyDescent="0.2">
      <c r="B177" s="16"/>
    </row>
    <row r="178" spans="1:5" x14ac:dyDescent="0.2">
      <c r="B178" s="16"/>
    </row>
    <row r="179" spans="1:5" ht="289.5" customHeight="1" x14ac:dyDescent="0.2">
      <c r="A179" s="24">
        <v>1</v>
      </c>
      <c r="B179" s="87" t="s">
        <v>157</v>
      </c>
    </row>
    <row r="180" spans="1:5" ht="120.75" customHeight="1" x14ac:dyDescent="0.2">
      <c r="B180" s="81" t="s">
        <v>155</v>
      </c>
    </row>
    <row r="181" spans="1:5" ht="15" x14ac:dyDescent="0.2">
      <c r="B181" s="86" t="s">
        <v>315</v>
      </c>
      <c r="C181" s="12">
        <v>100</v>
      </c>
      <c r="E181" s="12">
        <f>C181*D181</f>
        <v>0</v>
      </c>
    </row>
    <row r="182" spans="1:5" ht="40.5" x14ac:dyDescent="0.2">
      <c r="B182" s="86" t="s">
        <v>314</v>
      </c>
      <c r="C182" s="12">
        <v>15</v>
      </c>
      <c r="E182" s="12">
        <f>C182*D182</f>
        <v>0</v>
      </c>
    </row>
    <row r="183" spans="1:5" x14ac:dyDescent="0.2">
      <c r="B183" s="13"/>
    </row>
    <row r="184" spans="1:5" ht="165.75" customHeight="1" x14ac:dyDescent="0.2">
      <c r="A184" s="24">
        <v>2</v>
      </c>
      <c r="B184" s="11" t="s">
        <v>156</v>
      </c>
    </row>
    <row r="185" spans="1:5" ht="15" x14ac:dyDescent="0.2">
      <c r="B185" s="13" t="s">
        <v>132</v>
      </c>
      <c r="C185" s="12">
        <v>100</v>
      </c>
      <c r="E185" s="12">
        <f>C185*D185</f>
        <v>0</v>
      </c>
    </row>
    <row r="187" spans="1:5" ht="208.5" customHeight="1" x14ac:dyDescent="0.2">
      <c r="A187" s="24">
        <v>3</v>
      </c>
      <c r="B187" s="11" t="s">
        <v>160</v>
      </c>
    </row>
    <row r="188" spans="1:5" x14ac:dyDescent="0.2">
      <c r="B188" s="13" t="s">
        <v>161</v>
      </c>
      <c r="C188" s="12">
        <v>25</v>
      </c>
      <c r="E188" s="12">
        <f>C188*D188</f>
        <v>0</v>
      </c>
    </row>
    <row r="190" spans="1:5" ht="184.5" customHeight="1" x14ac:dyDescent="0.2">
      <c r="A190" s="24">
        <v>4</v>
      </c>
      <c r="B190" s="11" t="s">
        <v>158</v>
      </c>
    </row>
    <row r="191" spans="1:5" ht="15" x14ac:dyDescent="0.2">
      <c r="B191" s="13" t="s">
        <v>132</v>
      </c>
      <c r="C191" s="12">
        <v>15</v>
      </c>
      <c r="E191" s="12">
        <f>C191*D191</f>
        <v>0</v>
      </c>
    </row>
    <row r="193" spans="1:5" ht="157.5" customHeight="1" x14ac:dyDescent="0.2">
      <c r="A193" s="24">
        <v>5</v>
      </c>
      <c r="B193" s="51" t="s">
        <v>159</v>
      </c>
    </row>
    <row r="194" spans="1:5" ht="15" x14ac:dyDescent="0.2">
      <c r="B194" s="13" t="s">
        <v>132</v>
      </c>
      <c r="C194" s="12">
        <v>100</v>
      </c>
      <c r="E194" s="12">
        <f>C194*D194</f>
        <v>0</v>
      </c>
    </row>
    <row r="195" spans="1:5" hidden="1" x14ac:dyDescent="0.2">
      <c r="B195" s="13"/>
    </row>
    <row r="196" spans="1:5" x14ac:dyDescent="0.2">
      <c r="B196" s="41"/>
    </row>
    <row r="197" spans="1:5" x14ac:dyDescent="0.2">
      <c r="B197" s="31" t="s">
        <v>12</v>
      </c>
      <c r="E197" s="12">
        <f>SUM(E181:E194)</f>
        <v>0</v>
      </c>
    </row>
    <row r="200" spans="1:5" s="6" customFormat="1" x14ac:dyDescent="0.2">
      <c r="A200" s="53">
        <v>8</v>
      </c>
      <c r="B200" s="54" t="s">
        <v>30</v>
      </c>
      <c r="C200" s="55"/>
      <c r="D200" s="55"/>
      <c r="E200" s="55"/>
    </row>
    <row r="201" spans="1:5" s="6" customFormat="1" x14ac:dyDescent="0.2">
      <c r="A201" s="53"/>
      <c r="B201" s="54"/>
      <c r="C201" s="55"/>
      <c r="D201" s="55"/>
      <c r="E201" s="55"/>
    </row>
    <row r="202" spans="1:5" s="6" customFormat="1" ht="169.5" customHeight="1" x14ac:dyDescent="0.2">
      <c r="A202" s="53"/>
      <c r="B202" s="101" t="s">
        <v>168</v>
      </c>
      <c r="C202" s="55"/>
      <c r="D202" s="55"/>
      <c r="E202" s="55"/>
    </row>
    <row r="203" spans="1:5" s="6" customFormat="1" ht="331.5" x14ac:dyDescent="0.2">
      <c r="A203" s="53"/>
      <c r="B203" s="51" t="s">
        <v>317</v>
      </c>
      <c r="C203" s="55"/>
      <c r="D203" s="55"/>
      <c r="E203" s="55"/>
    </row>
    <row r="204" spans="1:5" s="6" customFormat="1" ht="280.5" x14ac:dyDescent="0.2">
      <c r="A204" s="53"/>
      <c r="B204" s="101" t="s">
        <v>169</v>
      </c>
      <c r="C204" s="55"/>
      <c r="D204" s="55"/>
      <c r="E204" s="55"/>
    </row>
    <row r="205" spans="1:5" s="6" customFormat="1" ht="397.5" customHeight="1" x14ac:dyDescent="0.2">
      <c r="A205" s="53"/>
      <c r="B205" s="51" t="s">
        <v>316</v>
      </c>
      <c r="C205" s="55"/>
      <c r="D205" s="55"/>
      <c r="E205" s="55"/>
    </row>
    <row r="206" spans="1:5" s="6" customFormat="1" x14ac:dyDescent="0.2">
      <c r="A206" s="53"/>
      <c r="B206" s="54"/>
      <c r="C206" s="55"/>
      <c r="D206" s="55"/>
      <c r="E206" s="55"/>
    </row>
    <row r="207" spans="1:5" ht="73.5" customHeight="1" x14ac:dyDescent="0.2">
      <c r="A207" s="24" t="s">
        <v>9</v>
      </c>
      <c r="B207" s="42" t="s">
        <v>31</v>
      </c>
    </row>
    <row r="208" spans="1:5" ht="19.5" customHeight="1" x14ac:dyDescent="0.2">
      <c r="B208" s="43" t="s">
        <v>32</v>
      </c>
    </row>
    <row r="209" spans="1:5" x14ac:dyDescent="0.2">
      <c r="B209" s="43" t="s">
        <v>170</v>
      </c>
    </row>
    <row r="210" spans="1:5" ht="15" x14ac:dyDescent="0.2">
      <c r="B210" s="13" t="s">
        <v>134</v>
      </c>
      <c r="C210" s="12">
        <v>22.8</v>
      </c>
      <c r="E210" s="12">
        <f>C210*D210</f>
        <v>0</v>
      </c>
    </row>
    <row r="212" spans="1:5" ht="67.5" customHeight="1" x14ac:dyDescent="0.2">
      <c r="A212" s="24" t="s">
        <v>11</v>
      </c>
      <c r="B212" s="42" t="s">
        <v>33</v>
      </c>
    </row>
    <row r="213" spans="1:5" ht="17.25" customHeight="1" x14ac:dyDescent="0.2">
      <c r="B213" s="43" t="s">
        <v>34</v>
      </c>
    </row>
    <row r="214" spans="1:5" x14ac:dyDescent="0.2">
      <c r="B214" s="43" t="s">
        <v>103</v>
      </c>
    </row>
    <row r="215" spans="1:5" ht="15" x14ac:dyDescent="0.2">
      <c r="B215" s="13" t="s">
        <v>134</v>
      </c>
      <c r="C215" s="12">
        <v>10.5</v>
      </c>
      <c r="E215" s="12">
        <f>C215*D215</f>
        <v>0</v>
      </c>
    </row>
    <row r="217" spans="1:5" ht="60" customHeight="1" x14ac:dyDescent="0.2">
      <c r="A217" s="24" t="s">
        <v>14</v>
      </c>
      <c r="B217" s="42" t="s">
        <v>35</v>
      </c>
    </row>
    <row r="218" spans="1:5" ht="21" customHeight="1" x14ac:dyDescent="0.2">
      <c r="B218" s="43" t="s">
        <v>34</v>
      </c>
    </row>
    <row r="219" spans="1:5" x14ac:dyDescent="0.2">
      <c r="B219" s="43" t="s">
        <v>103</v>
      </c>
    </row>
    <row r="220" spans="1:5" x14ac:dyDescent="0.2">
      <c r="B220" s="13" t="s">
        <v>10</v>
      </c>
      <c r="C220" s="12">
        <v>9</v>
      </c>
      <c r="E220" s="12">
        <f>C220*D220</f>
        <v>0</v>
      </c>
    </row>
    <row r="222" spans="1:5" ht="58.5" customHeight="1" x14ac:dyDescent="0.2">
      <c r="A222" s="24" t="s">
        <v>15</v>
      </c>
      <c r="B222" s="42" t="s">
        <v>36</v>
      </c>
    </row>
    <row r="223" spans="1:5" ht="20.25" customHeight="1" x14ac:dyDescent="0.2">
      <c r="B223" s="43" t="s">
        <v>34</v>
      </c>
    </row>
    <row r="224" spans="1:5" ht="15" x14ac:dyDescent="0.2">
      <c r="B224" s="13" t="s">
        <v>134</v>
      </c>
      <c r="C224" s="12">
        <v>26</v>
      </c>
      <c r="E224" s="12">
        <f>C224*D224</f>
        <v>0</v>
      </c>
    </row>
    <row r="225" spans="1:5" x14ac:dyDescent="0.2">
      <c r="B225" s="13"/>
    </row>
    <row r="226" spans="1:5" x14ac:dyDescent="0.2">
      <c r="B226" s="31" t="s">
        <v>12</v>
      </c>
      <c r="E226" s="12">
        <f>SUM(E210:E224)</f>
        <v>0</v>
      </c>
    </row>
    <row r="228" spans="1:5" s="6" customFormat="1" x14ac:dyDescent="0.2">
      <c r="A228" s="53">
        <v>9</v>
      </c>
      <c r="B228" s="54" t="s">
        <v>37</v>
      </c>
      <c r="C228" s="55"/>
      <c r="D228" s="55"/>
      <c r="E228" s="55"/>
    </row>
    <row r="229" spans="1:5" s="6" customFormat="1" x14ac:dyDescent="0.2">
      <c r="A229" s="53"/>
      <c r="B229" s="54"/>
      <c r="C229" s="55"/>
      <c r="D229" s="55"/>
      <c r="E229" s="55"/>
    </row>
    <row r="230" spans="1:5" s="6" customFormat="1" ht="197.25" customHeight="1" x14ac:dyDescent="0.2">
      <c r="A230" s="53"/>
      <c r="B230" s="42" t="s">
        <v>171</v>
      </c>
      <c r="C230" s="55"/>
      <c r="D230" s="55"/>
      <c r="E230" s="55"/>
    </row>
    <row r="231" spans="1:5" s="6" customFormat="1" ht="311.25" customHeight="1" x14ac:dyDescent="0.2">
      <c r="A231" s="53"/>
      <c r="B231" s="86" t="s">
        <v>172</v>
      </c>
      <c r="C231" s="55"/>
      <c r="D231" s="55"/>
      <c r="E231" s="55"/>
    </row>
    <row r="234" spans="1:5" ht="85.5" customHeight="1" x14ac:dyDescent="0.2">
      <c r="A234" s="24" t="s">
        <v>9</v>
      </c>
      <c r="B234" s="14" t="s">
        <v>173</v>
      </c>
    </row>
    <row r="235" spans="1:5" ht="15" x14ac:dyDescent="0.2">
      <c r="B235" s="13" t="s">
        <v>132</v>
      </c>
      <c r="C235" s="12">
        <v>135</v>
      </c>
      <c r="E235" s="12">
        <f>C235*D235</f>
        <v>0</v>
      </c>
    </row>
    <row r="236" spans="1:5" x14ac:dyDescent="0.2">
      <c r="B236" s="13"/>
    </row>
    <row r="237" spans="1:5" ht="63.75" customHeight="1" x14ac:dyDescent="0.2">
      <c r="A237" s="24" t="s">
        <v>11</v>
      </c>
      <c r="B237" s="15" t="s">
        <v>174</v>
      </c>
    </row>
    <row r="238" spans="1:5" ht="15" x14ac:dyDescent="0.2">
      <c r="B238" s="13" t="s">
        <v>134</v>
      </c>
      <c r="C238" s="12">
        <v>17.149999999999999</v>
      </c>
      <c r="E238" s="12">
        <f>C238*D238</f>
        <v>0</v>
      </c>
    </row>
    <row r="239" spans="1:5" x14ac:dyDescent="0.2">
      <c r="B239" s="13"/>
    </row>
    <row r="240" spans="1:5" ht="87.75" customHeight="1" x14ac:dyDescent="0.2">
      <c r="A240" s="24" t="s">
        <v>14</v>
      </c>
      <c r="B240" s="15" t="s">
        <v>175</v>
      </c>
    </row>
    <row r="241" spans="1:5" ht="15" x14ac:dyDescent="0.2">
      <c r="B241" s="13" t="s">
        <v>134</v>
      </c>
      <c r="C241" s="12">
        <v>22.8</v>
      </c>
      <c r="E241" s="12">
        <f>C241*D241</f>
        <v>0</v>
      </c>
    </row>
    <row r="242" spans="1:5" x14ac:dyDescent="0.2">
      <c r="B242" s="13"/>
    </row>
    <row r="243" spans="1:5" ht="100.5" customHeight="1" x14ac:dyDescent="0.2">
      <c r="A243" s="24" t="s">
        <v>15</v>
      </c>
      <c r="B243" s="15" t="s">
        <v>177</v>
      </c>
    </row>
    <row r="244" spans="1:5" x14ac:dyDescent="0.2">
      <c r="B244" s="13" t="s">
        <v>10</v>
      </c>
      <c r="C244" s="12">
        <v>10</v>
      </c>
      <c r="E244" s="12">
        <f>C244*D244</f>
        <v>0</v>
      </c>
    </row>
    <row r="245" spans="1:5" x14ac:dyDescent="0.2">
      <c r="A245" s="56"/>
      <c r="B245" s="57"/>
      <c r="C245" s="58"/>
      <c r="D245" s="58"/>
    </row>
    <row r="246" spans="1:5" x14ac:dyDescent="0.2">
      <c r="B246" s="13"/>
    </row>
    <row r="247" spans="1:5" ht="129.75" customHeight="1" x14ac:dyDescent="0.2">
      <c r="A247" s="24" t="s">
        <v>16</v>
      </c>
      <c r="B247" s="15" t="s">
        <v>176</v>
      </c>
    </row>
    <row r="248" spans="1:5" ht="15" x14ac:dyDescent="0.2">
      <c r="B248" s="13" t="s">
        <v>134</v>
      </c>
      <c r="C248" s="12">
        <v>60</v>
      </c>
      <c r="E248" s="12">
        <f>C248*D248</f>
        <v>0</v>
      </c>
    </row>
    <row r="250" spans="1:5" x14ac:dyDescent="0.2">
      <c r="B250" s="31" t="s">
        <v>12</v>
      </c>
      <c r="E250" s="12">
        <f>SUM(E235:E248)</f>
        <v>0</v>
      </c>
    </row>
    <row r="252" spans="1:5" x14ac:dyDescent="0.2">
      <c r="A252" s="54">
        <v>10</v>
      </c>
      <c r="B252" s="54" t="s">
        <v>38</v>
      </c>
    </row>
    <row r="254" spans="1:5" ht="168.75" customHeight="1" x14ac:dyDescent="0.2">
      <c r="B254" s="59" t="s">
        <v>135</v>
      </c>
    </row>
    <row r="257" spans="1:5" ht="176.25" customHeight="1" x14ac:dyDescent="0.2">
      <c r="A257" s="24" t="s">
        <v>9</v>
      </c>
      <c r="B257" s="88" t="s">
        <v>179</v>
      </c>
    </row>
    <row r="258" spans="1:5" x14ac:dyDescent="0.2">
      <c r="B258" s="37" t="s">
        <v>52</v>
      </c>
    </row>
    <row r="259" spans="1:5" x14ac:dyDescent="0.2">
      <c r="B259" s="29" t="s">
        <v>10</v>
      </c>
      <c r="C259" s="12">
        <v>1</v>
      </c>
      <c r="E259" s="12">
        <f>C259*D259</f>
        <v>0</v>
      </c>
    </row>
    <row r="262" spans="1:5" ht="209.25" customHeight="1" x14ac:dyDescent="0.2">
      <c r="A262" s="24" t="s">
        <v>11</v>
      </c>
      <c r="B262" s="89" t="s">
        <v>178</v>
      </c>
    </row>
    <row r="263" spans="1:5" x14ac:dyDescent="0.2">
      <c r="B263" s="37" t="s">
        <v>47</v>
      </c>
    </row>
    <row r="264" spans="1:5" x14ac:dyDescent="0.2">
      <c r="B264" s="29" t="s">
        <v>10</v>
      </c>
      <c r="C264" s="12">
        <v>1</v>
      </c>
      <c r="E264" s="12">
        <f t="shared" ref="E264:E286" si="1">C264*D264</f>
        <v>0</v>
      </c>
    </row>
    <row r="265" spans="1:5" x14ac:dyDescent="0.2">
      <c r="B265" s="37" t="s">
        <v>48</v>
      </c>
    </row>
    <row r="266" spans="1:5" x14ac:dyDescent="0.2">
      <c r="B266" s="29" t="s">
        <v>10</v>
      </c>
      <c r="C266" s="12">
        <v>2</v>
      </c>
      <c r="E266" s="12">
        <f t="shared" si="1"/>
        <v>0</v>
      </c>
    </row>
    <row r="268" spans="1:5" ht="240.75" customHeight="1" x14ac:dyDescent="0.2">
      <c r="A268" s="24" t="s">
        <v>14</v>
      </c>
      <c r="B268" s="90" t="s">
        <v>180</v>
      </c>
    </row>
    <row r="269" spans="1:5" x14ac:dyDescent="0.2">
      <c r="B269" s="37" t="s">
        <v>51</v>
      </c>
    </row>
    <row r="270" spans="1:5" x14ac:dyDescent="0.2">
      <c r="B270" s="29" t="s">
        <v>10</v>
      </c>
      <c r="C270" s="12">
        <v>2</v>
      </c>
      <c r="E270" s="12">
        <f t="shared" si="1"/>
        <v>0</v>
      </c>
    </row>
    <row r="272" spans="1:5" ht="236.25" customHeight="1" x14ac:dyDescent="0.2">
      <c r="A272" s="24" t="s">
        <v>15</v>
      </c>
      <c r="B272" s="90" t="s">
        <v>180</v>
      </c>
    </row>
    <row r="273" spans="1:5" x14ac:dyDescent="0.2">
      <c r="B273" s="37" t="s">
        <v>50</v>
      </c>
    </row>
    <row r="274" spans="1:5" x14ac:dyDescent="0.2">
      <c r="B274" s="29" t="s">
        <v>10</v>
      </c>
      <c r="C274" s="12">
        <v>1</v>
      </c>
      <c r="E274" s="12">
        <f t="shared" si="1"/>
        <v>0</v>
      </c>
    </row>
    <row r="275" spans="1:5" hidden="1" x14ac:dyDescent="0.2">
      <c r="B275" s="29"/>
      <c r="E275" s="12">
        <f t="shared" si="1"/>
        <v>0</v>
      </c>
    </row>
    <row r="276" spans="1:5" hidden="1" x14ac:dyDescent="0.2">
      <c r="B276" s="29"/>
      <c r="E276" s="12">
        <f t="shared" si="1"/>
        <v>0</v>
      </c>
    </row>
    <row r="277" spans="1:5" hidden="1" x14ac:dyDescent="0.2">
      <c r="B277" s="29"/>
      <c r="E277" s="12">
        <f t="shared" si="1"/>
        <v>0</v>
      </c>
    </row>
    <row r="278" spans="1:5" hidden="1" x14ac:dyDescent="0.2">
      <c r="B278" s="29"/>
      <c r="E278" s="12">
        <f t="shared" si="1"/>
        <v>0</v>
      </c>
    </row>
    <row r="279" spans="1:5" x14ac:dyDescent="0.2">
      <c r="A279" s="24" t="s">
        <v>16</v>
      </c>
      <c r="B279" s="51" t="s">
        <v>39</v>
      </c>
    </row>
    <row r="280" spans="1:5" ht="25.5" x14ac:dyDescent="0.2">
      <c r="B280" s="15" t="s">
        <v>40</v>
      </c>
    </row>
    <row r="281" spans="1:5" ht="15" x14ac:dyDescent="0.2">
      <c r="B281" s="13" t="s">
        <v>134</v>
      </c>
      <c r="C281" s="12">
        <v>1.6</v>
      </c>
      <c r="E281" s="12">
        <f t="shared" si="1"/>
        <v>0</v>
      </c>
    </row>
    <row r="283" spans="1:5" ht="108" customHeight="1" x14ac:dyDescent="0.2">
      <c r="A283" s="24">
        <v>6</v>
      </c>
      <c r="B283" s="90" t="s">
        <v>181</v>
      </c>
    </row>
    <row r="284" spans="1:5" x14ac:dyDescent="0.2">
      <c r="B284" s="29" t="s">
        <v>10</v>
      </c>
      <c r="C284" s="12">
        <v>15</v>
      </c>
      <c r="E284" s="12">
        <f t="shared" si="1"/>
        <v>0</v>
      </c>
    </row>
    <row r="285" spans="1:5" hidden="1" x14ac:dyDescent="0.2">
      <c r="B285" s="16"/>
      <c r="E285" s="12">
        <f t="shared" si="1"/>
        <v>0</v>
      </c>
    </row>
    <row r="286" spans="1:5" hidden="1" x14ac:dyDescent="0.2">
      <c r="E286" s="12">
        <f t="shared" si="1"/>
        <v>0</v>
      </c>
    </row>
    <row r="288" spans="1:5" x14ac:dyDescent="0.2">
      <c r="B288" s="31" t="s">
        <v>12</v>
      </c>
      <c r="E288" s="12">
        <f>SUM(E259:E284)</f>
        <v>0</v>
      </c>
    </row>
    <row r="290" spans="1:5" s="6" customFormat="1" x14ac:dyDescent="0.2">
      <c r="A290" s="53" t="s">
        <v>88</v>
      </c>
      <c r="B290" s="54" t="s">
        <v>41</v>
      </c>
      <c r="C290" s="55"/>
      <c r="D290" s="55"/>
      <c r="E290" s="55"/>
    </row>
    <row r="292" spans="1:5" ht="60.75" customHeight="1" x14ac:dyDescent="0.2">
      <c r="A292" s="24">
        <v>1</v>
      </c>
      <c r="B292" s="14" t="s">
        <v>223</v>
      </c>
    </row>
    <row r="293" spans="1:5" ht="15" x14ac:dyDescent="0.2">
      <c r="B293" s="16" t="s">
        <v>132</v>
      </c>
      <c r="C293" s="12">
        <v>10</v>
      </c>
      <c r="E293" s="12">
        <f>C293*D293</f>
        <v>0</v>
      </c>
    </row>
    <row r="295" spans="1:5" ht="82.5" customHeight="1" x14ac:dyDescent="0.2">
      <c r="A295" s="24">
        <v>2</v>
      </c>
      <c r="B295" s="42" t="s">
        <v>136</v>
      </c>
    </row>
    <row r="296" spans="1:5" ht="15" x14ac:dyDescent="0.2">
      <c r="B296" s="13" t="s">
        <v>132</v>
      </c>
      <c r="C296" s="12">
        <v>5.43</v>
      </c>
      <c r="E296" s="12">
        <f>C296*D296</f>
        <v>0</v>
      </c>
    </row>
    <row r="298" spans="1:5" ht="72.75" customHeight="1" x14ac:dyDescent="0.2">
      <c r="A298" s="24">
        <v>3</v>
      </c>
      <c r="B298" s="42" t="s">
        <v>137</v>
      </c>
    </row>
    <row r="299" spans="1:5" ht="15" x14ac:dyDescent="0.2">
      <c r="B299" s="13" t="s">
        <v>132</v>
      </c>
      <c r="C299" s="12">
        <v>45.48</v>
      </c>
      <c r="E299" s="12">
        <f>C299*D299</f>
        <v>0</v>
      </c>
    </row>
    <row r="301" spans="1:5" ht="93" customHeight="1" x14ac:dyDescent="0.2">
      <c r="A301" s="24">
        <v>4</v>
      </c>
      <c r="B301" s="42" t="s">
        <v>138</v>
      </c>
    </row>
    <row r="302" spans="1:5" x14ac:dyDescent="0.2">
      <c r="B302" s="43" t="s">
        <v>42</v>
      </c>
    </row>
    <row r="303" spans="1:5" ht="15" x14ac:dyDescent="0.2">
      <c r="B303" s="13" t="s">
        <v>132</v>
      </c>
      <c r="C303" s="12">
        <v>45.48</v>
      </c>
      <c r="E303" s="12">
        <f>C303*D303</f>
        <v>0</v>
      </c>
    </row>
    <row r="304" spans="1:5" x14ac:dyDescent="0.2">
      <c r="B304" s="13"/>
    </row>
    <row r="305" spans="1:5" ht="75.75" customHeight="1" x14ac:dyDescent="0.2">
      <c r="A305" s="24">
        <v>5</v>
      </c>
      <c r="B305" s="42" t="s">
        <v>139</v>
      </c>
    </row>
    <row r="306" spans="1:5" ht="15" x14ac:dyDescent="0.2">
      <c r="B306" s="13" t="s">
        <v>132</v>
      </c>
      <c r="C306" s="12">
        <v>15.56</v>
      </c>
      <c r="E306" s="12">
        <f>C306*D306</f>
        <v>0</v>
      </c>
    </row>
    <row r="307" spans="1:5" hidden="1" x14ac:dyDescent="0.2">
      <c r="B307" s="13"/>
    </row>
    <row r="308" spans="1:5" hidden="1" x14ac:dyDescent="0.2">
      <c r="B308" s="13"/>
    </row>
    <row r="309" spans="1:5" hidden="1" x14ac:dyDescent="0.2">
      <c r="B309" s="13"/>
    </row>
    <row r="311" spans="1:5" x14ac:dyDescent="0.2">
      <c r="B311" s="31" t="s">
        <v>12</v>
      </c>
      <c r="E311" s="12">
        <f>SUM(E293:E306)</f>
        <v>0</v>
      </c>
    </row>
    <row r="314" spans="1:5" s="6" customFormat="1" x14ac:dyDescent="0.2">
      <c r="A314" s="53">
        <v>12</v>
      </c>
      <c r="B314" s="54" t="s">
        <v>43</v>
      </c>
      <c r="C314" s="55"/>
      <c r="D314" s="55"/>
      <c r="E314" s="55"/>
    </row>
    <row r="315" spans="1:5" s="6" customFormat="1" x14ac:dyDescent="0.2">
      <c r="A315" s="53"/>
      <c r="B315" s="54"/>
      <c r="C315" s="55"/>
      <c r="D315" s="55"/>
      <c r="E315" s="55"/>
    </row>
    <row r="316" spans="1:5" s="6" customFormat="1" ht="265.5" customHeight="1" x14ac:dyDescent="0.2">
      <c r="A316" s="53"/>
      <c r="B316" s="18" t="s">
        <v>182</v>
      </c>
      <c r="C316" s="55"/>
      <c r="D316" s="55"/>
      <c r="E316" s="55"/>
    </row>
    <row r="317" spans="1:5" s="6" customFormat="1" ht="225" customHeight="1" x14ac:dyDescent="0.2">
      <c r="A317" s="53"/>
      <c r="B317" s="18" t="s">
        <v>183</v>
      </c>
      <c r="C317" s="55"/>
      <c r="D317" s="55"/>
      <c r="E317" s="55"/>
    </row>
    <row r="318" spans="1:5" s="6" customFormat="1" ht="223.5" customHeight="1" x14ac:dyDescent="0.2">
      <c r="A318" s="53"/>
      <c r="B318" s="18" t="s">
        <v>184</v>
      </c>
      <c r="C318" s="55"/>
      <c r="D318" s="55"/>
      <c r="E318" s="55"/>
    </row>
    <row r="319" spans="1:5" s="6" customFormat="1" x14ac:dyDescent="0.2">
      <c r="A319" s="53"/>
      <c r="B319" s="54"/>
      <c r="C319" s="55"/>
      <c r="D319" s="55"/>
      <c r="E319" s="55"/>
    </row>
    <row r="320" spans="1:5" ht="276.75" customHeight="1" x14ac:dyDescent="0.2">
      <c r="A320" s="24" t="s">
        <v>9</v>
      </c>
      <c r="B320" s="18" t="s">
        <v>185</v>
      </c>
    </row>
    <row r="321" spans="1:5" ht="15" x14ac:dyDescent="0.2">
      <c r="B321" s="13" t="s">
        <v>132</v>
      </c>
      <c r="C321" s="12">
        <v>52</v>
      </c>
      <c r="E321" s="12">
        <f>C321*D321</f>
        <v>0</v>
      </c>
    </row>
    <row r="323" spans="1:5" ht="212.25" customHeight="1" x14ac:dyDescent="0.2">
      <c r="A323" s="24" t="s">
        <v>11</v>
      </c>
      <c r="B323" s="90" t="s">
        <v>186</v>
      </c>
    </row>
    <row r="324" spans="1:5" ht="15" x14ac:dyDescent="0.2">
      <c r="B324" s="13" t="s">
        <v>132</v>
      </c>
      <c r="C324" s="12">
        <v>5</v>
      </c>
      <c r="E324" s="12">
        <f t="shared" ref="E324:E329" si="2">C324*D324</f>
        <v>0</v>
      </c>
    </row>
    <row r="325" spans="1:5" hidden="1" x14ac:dyDescent="0.2">
      <c r="B325" s="13"/>
      <c r="E325" s="12">
        <f t="shared" si="2"/>
        <v>0</v>
      </c>
    </row>
    <row r="326" spans="1:5" hidden="1" x14ac:dyDescent="0.2">
      <c r="B326" s="13"/>
      <c r="E326" s="12">
        <f t="shared" si="2"/>
        <v>0</v>
      </c>
    </row>
    <row r="328" spans="1:5" ht="186" customHeight="1" x14ac:dyDescent="0.2">
      <c r="A328" s="24" t="s">
        <v>14</v>
      </c>
      <c r="B328" s="18" t="s">
        <v>187</v>
      </c>
    </row>
    <row r="329" spans="1:5" ht="15" x14ac:dyDescent="0.2">
      <c r="B329" s="13" t="s">
        <v>132</v>
      </c>
      <c r="C329" s="12">
        <v>22</v>
      </c>
      <c r="E329" s="12">
        <f t="shared" si="2"/>
        <v>0</v>
      </c>
    </row>
    <row r="330" spans="1:5" hidden="1" x14ac:dyDescent="0.2">
      <c r="B330" s="13"/>
    </row>
    <row r="332" spans="1:5" x14ac:dyDescent="0.2">
      <c r="B332" s="31" t="s">
        <v>12</v>
      </c>
      <c r="E332" s="12">
        <f>SUM(E321:E329)</f>
        <v>0</v>
      </c>
    </row>
    <row r="334" spans="1:5" s="6" customFormat="1" x14ac:dyDescent="0.2">
      <c r="A334" s="53" t="s">
        <v>89</v>
      </c>
      <c r="B334" s="54" t="s">
        <v>44</v>
      </c>
      <c r="C334" s="55"/>
      <c r="D334" s="55"/>
      <c r="E334" s="55"/>
    </row>
    <row r="336" spans="1:5" ht="237.75" customHeight="1" x14ac:dyDescent="0.2">
      <c r="A336" s="24" t="s">
        <v>9</v>
      </c>
      <c r="B336" s="90" t="s">
        <v>188</v>
      </c>
    </row>
    <row r="337" spans="2:5" x14ac:dyDescent="0.2">
      <c r="B337" s="37" t="s">
        <v>45</v>
      </c>
    </row>
    <row r="338" spans="2:5" ht="15" x14ac:dyDescent="0.2">
      <c r="B338" s="13" t="s">
        <v>132</v>
      </c>
      <c r="C338" s="12">
        <v>40.549999999999997</v>
      </c>
      <c r="E338" s="12">
        <f>C338*D338</f>
        <v>0</v>
      </c>
    </row>
    <row r="339" spans="2:5" x14ac:dyDescent="0.2">
      <c r="B339" s="37" t="s">
        <v>46</v>
      </c>
    </row>
    <row r="340" spans="2:5" ht="15" x14ac:dyDescent="0.2">
      <c r="B340" s="13" t="s">
        <v>132</v>
      </c>
      <c r="C340" s="12">
        <v>95.52</v>
      </c>
      <c r="E340" s="12">
        <f>C340*D340</f>
        <v>0</v>
      </c>
    </row>
    <row r="341" spans="2:5" hidden="1" x14ac:dyDescent="0.2"/>
    <row r="342" spans="2:5" hidden="1" x14ac:dyDescent="0.2"/>
    <row r="344" spans="2:5" x14ac:dyDescent="0.2">
      <c r="B344" s="31" t="s">
        <v>12</v>
      </c>
      <c r="E344" s="12">
        <f>SUM(E338:E340)</f>
        <v>0</v>
      </c>
    </row>
    <row r="346" spans="2:5" hidden="1" x14ac:dyDescent="0.2"/>
  </sheetData>
  <sheetProtection selectLockedCells="1" selectUnlockedCells="1"/>
  <mergeCells count="5">
    <mergeCell ref="A1:A2"/>
    <mergeCell ref="B1:B2"/>
    <mergeCell ref="C1:C2"/>
    <mergeCell ref="D1:D2"/>
    <mergeCell ref="E1:E2"/>
  </mergeCells>
  <phoneticPr fontId="11" type="noConversion"/>
  <pageMargins left="0.47" right="0.44" top="0.98425196850393704" bottom="0.98425196850393704" header="0.51181102362204722" footer="0.51181102362204722"/>
  <pageSetup paperSize="9" firstPageNumber="0" orientation="portrait" r:id="rId1"/>
  <headerFooter alignWithMargins="0"/>
  <rowBreaks count="8" manualBreakCount="8">
    <brk id="45" max="4" man="1"/>
    <brk id="91" max="4" man="1"/>
    <brk id="137" max="4" man="1"/>
    <brk id="147" max="4" man="1"/>
    <brk id="227" max="4" man="1"/>
    <brk id="251" max="4" man="1"/>
    <brk id="262" max="4" man="1"/>
    <brk id="33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view="pageBreakPreview" zoomScaleNormal="100" zoomScaleSheetLayoutView="100" workbookViewId="0">
      <selection activeCell="I13" sqref="I13"/>
    </sheetView>
  </sheetViews>
  <sheetFormatPr defaultRowHeight="12.75" x14ac:dyDescent="0.2"/>
  <cols>
    <col min="1" max="1" width="6.140625" style="96" customWidth="1"/>
    <col min="2" max="2" width="48.42578125" style="37" customWidth="1"/>
    <col min="3" max="3" width="10.42578125" style="52" customWidth="1"/>
    <col min="4" max="4" width="12.7109375" style="52" customWidth="1"/>
    <col min="5" max="5" width="16.85546875" style="52" customWidth="1"/>
    <col min="6" max="16384" width="9.140625" style="2"/>
  </cols>
  <sheetData>
    <row r="1" spans="1:5" ht="12.95" customHeight="1" thickTop="1" thickBot="1" x14ac:dyDescent="0.25">
      <c r="A1" s="140" t="s">
        <v>0</v>
      </c>
      <c r="B1" s="136" t="s">
        <v>1</v>
      </c>
      <c r="C1" s="137" t="s">
        <v>2</v>
      </c>
      <c r="D1" s="141" t="s">
        <v>3</v>
      </c>
      <c r="E1" s="138" t="s">
        <v>4</v>
      </c>
    </row>
    <row r="2" spans="1:5" ht="14.25" thickTop="1" thickBot="1" x14ac:dyDescent="0.25">
      <c r="A2" s="140"/>
      <c r="B2" s="136"/>
      <c r="C2" s="137"/>
      <c r="D2" s="141" t="s">
        <v>5</v>
      </c>
      <c r="E2" s="138" t="s">
        <v>6</v>
      </c>
    </row>
    <row r="4" spans="1:5" s="8" customFormat="1" ht="15.75" x14ac:dyDescent="0.25">
      <c r="A4" s="95" t="s">
        <v>90</v>
      </c>
      <c r="B4" s="61" t="s">
        <v>75</v>
      </c>
      <c r="C4" s="62"/>
      <c r="D4" s="62"/>
      <c r="E4" s="62"/>
    </row>
    <row r="5" spans="1:5" s="7" customFormat="1" ht="15.75" x14ac:dyDescent="0.25">
      <c r="A5" s="95"/>
      <c r="B5" s="63"/>
      <c r="C5" s="62"/>
      <c r="D5" s="62"/>
      <c r="E5" s="62"/>
    </row>
    <row r="6" spans="1:5" x14ac:dyDescent="0.2">
      <c r="A6" s="96">
        <v>1</v>
      </c>
      <c r="B6" s="64" t="s">
        <v>58</v>
      </c>
    </row>
    <row r="8" spans="1:5" x14ac:dyDescent="0.2">
      <c r="A8" s="96" t="s">
        <v>230</v>
      </c>
      <c r="B8" s="40" t="s">
        <v>13</v>
      </c>
    </row>
    <row r="11" spans="1:5" ht="103.5" customHeight="1" x14ac:dyDescent="0.2">
      <c r="A11" s="96" t="s">
        <v>9</v>
      </c>
      <c r="B11" s="51" t="s">
        <v>189</v>
      </c>
    </row>
    <row r="12" spans="1:5" ht="15" x14ac:dyDescent="0.2">
      <c r="B12" s="13" t="s">
        <v>101</v>
      </c>
      <c r="C12" s="52">
        <v>22</v>
      </c>
      <c r="E12" s="52">
        <f>C12*D12</f>
        <v>0</v>
      </c>
    </row>
    <row r="14" spans="1:5" ht="56.25" customHeight="1" x14ac:dyDescent="0.2">
      <c r="A14" s="96" t="s">
        <v>11</v>
      </c>
      <c r="B14" s="38" t="s">
        <v>190</v>
      </c>
    </row>
    <row r="15" spans="1:5" ht="15" x14ac:dyDescent="0.2">
      <c r="B15" s="13" t="s">
        <v>101</v>
      </c>
      <c r="C15" s="52">
        <v>1.85</v>
      </c>
      <c r="E15" s="52">
        <f>C15*D15</f>
        <v>0</v>
      </c>
    </row>
    <row r="17" spans="1:5" ht="56.25" customHeight="1" x14ac:dyDescent="0.2">
      <c r="A17" s="96" t="s">
        <v>14</v>
      </c>
      <c r="B17" s="38" t="s">
        <v>191</v>
      </c>
    </row>
    <row r="18" spans="1:5" ht="15" x14ac:dyDescent="0.2">
      <c r="B18" s="13" t="s">
        <v>101</v>
      </c>
      <c r="C18" s="52">
        <v>5.5</v>
      </c>
      <c r="E18" s="52">
        <f>C18*D18</f>
        <v>0</v>
      </c>
    </row>
    <row r="20" spans="1:5" ht="57" customHeight="1" x14ac:dyDescent="0.2">
      <c r="A20" s="96" t="s">
        <v>15</v>
      </c>
      <c r="B20" s="38" t="s">
        <v>192</v>
      </c>
    </row>
    <row r="21" spans="1:5" ht="15" x14ac:dyDescent="0.2">
      <c r="B21" s="13" t="s">
        <v>101</v>
      </c>
      <c r="C21" s="52">
        <f>C12-C15-C18</f>
        <v>14.649999999999999</v>
      </c>
      <c r="E21" s="52">
        <f>C21*D21</f>
        <v>0</v>
      </c>
    </row>
    <row r="22" spans="1:5" x14ac:dyDescent="0.2">
      <c r="B22" s="13"/>
    </row>
    <row r="23" spans="1:5" ht="49.5" customHeight="1" x14ac:dyDescent="0.2">
      <c r="A23" s="96" t="s">
        <v>16</v>
      </c>
      <c r="B23" s="36" t="s">
        <v>193</v>
      </c>
    </row>
    <row r="24" spans="1:5" ht="15" x14ac:dyDescent="0.2">
      <c r="B24" s="13" t="s">
        <v>101</v>
      </c>
      <c r="C24" s="52">
        <f>C18+C15</f>
        <v>7.35</v>
      </c>
      <c r="E24" s="52">
        <f>C24*D24</f>
        <v>0</v>
      </c>
    </row>
    <row r="26" spans="1:5" ht="7.5" customHeight="1" x14ac:dyDescent="0.2"/>
    <row r="27" spans="1:5" x14ac:dyDescent="0.2">
      <c r="A27" s="96" t="s">
        <v>230</v>
      </c>
      <c r="B27" s="31" t="s">
        <v>60</v>
      </c>
      <c r="E27" s="52">
        <f>SUM(E12:E24)</f>
        <v>0</v>
      </c>
    </row>
    <row r="29" spans="1:5" x14ac:dyDescent="0.2">
      <c r="A29" s="96" t="s">
        <v>232</v>
      </c>
      <c r="B29" s="40" t="s">
        <v>61</v>
      </c>
    </row>
    <row r="32" spans="1:5" ht="63.75" x14ac:dyDescent="0.2">
      <c r="A32" s="96" t="s">
        <v>9</v>
      </c>
      <c r="B32" s="38" t="s">
        <v>194</v>
      </c>
    </row>
    <row r="33" spans="1:5" x14ac:dyDescent="0.2">
      <c r="B33" s="43" t="s">
        <v>104</v>
      </c>
    </row>
    <row r="34" spans="1:5" ht="15" x14ac:dyDescent="0.2">
      <c r="B34" s="13" t="s">
        <v>105</v>
      </c>
      <c r="C34" s="52">
        <v>23</v>
      </c>
      <c r="E34" s="52">
        <f>C34*D34</f>
        <v>0</v>
      </c>
    </row>
    <row r="36" spans="1:5" ht="55.5" customHeight="1" x14ac:dyDescent="0.2">
      <c r="A36" s="96" t="s">
        <v>11</v>
      </c>
      <c r="B36" s="38" t="s">
        <v>224</v>
      </c>
    </row>
    <row r="37" spans="1:5" x14ac:dyDescent="0.2">
      <c r="B37" s="13" t="s">
        <v>10</v>
      </c>
      <c r="C37" s="52">
        <v>1</v>
      </c>
      <c r="E37" s="52">
        <f>C37*D37</f>
        <v>0</v>
      </c>
    </row>
    <row r="39" spans="1:5" ht="54" customHeight="1" x14ac:dyDescent="0.2">
      <c r="A39" s="96" t="s">
        <v>14</v>
      </c>
      <c r="B39" s="36" t="s">
        <v>62</v>
      </c>
    </row>
    <row r="40" spans="1:5" x14ac:dyDescent="0.2">
      <c r="B40" s="39" t="s">
        <v>106</v>
      </c>
    </row>
    <row r="41" spans="1:5" x14ac:dyDescent="0.2">
      <c r="B41" s="13" t="s">
        <v>56</v>
      </c>
      <c r="C41" s="52">
        <v>4</v>
      </c>
      <c r="E41" s="52">
        <f>C41*D41</f>
        <v>0</v>
      </c>
    </row>
    <row r="43" spans="1:5" s="4" customFormat="1" x14ac:dyDescent="0.2">
      <c r="A43" s="97" t="s">
        <v>232</v>
      </c>
      <c r="B43" s="52" t="s">
        <v>60</v>
      </c>
      <c r="C43" s="52"/>
      <c r="D43" s="52"/>
      <c r="E43" s="52">
        <f>SUM(E34:E42)</f>
        <v>0</v>
      </c>
    </row>
    <row r="45" spans="1:5" hidden="1" x14ac:dyDescent="0.2"/>
    <row r="46" spans="1:5" ht="21" customHeight="1" x14ac:dyDescent="0.2">
      <c r="A46" s="96">
        <v>2</v>
      </c>
      <c r="B46" s="65" t="s">
        <v>63</v>
      </c>
    </row>
    <row r="47" spans="1:5" ht="13.5" customHeight="1" x14ac:dyDescent="0.2">
      <c r="B47" s="65"/>
    </row>
    <row r="48" spans="1:5" x14ac:dyDescent="0.2">
      <c r="A48" s="96" t="s">
        <v>236</v>
      </c>
      <c r="B48" s="40" t="s">
        <v>64</v>
      </c>
    </row>
    <row r="50" spans="1:5" ht="123.75" customHeight="1" x14ac:dyDescent="0.2">
      <c r="A50" s="96" t="s">
        <v>9</v>
      </c>
      <c r="B50" s="51" t="s">
        <v>195</v>
      </c>
    </row>
    <row r="51" spans="1:5" ht="15" x14ac:dyDescent="0.2">
      <c r="B51" s="13" t="s">
        <v>101</v>
      </c>
      <c r="C51" s="52">
        <v>10</v>
      </c>
      <c r="E51" s="52">
        <f>C51*D51</f>
        <v>0</v>
      </c>
    </row>
    <row r="52" spans="1:5" ht="10.5" customHeight="1" x14ac:dyDescent="0.2"/>
    <row r="53" spans="1:5" ht="41.25" customHeight="1" x14ac:dyDescent="0.2">
      <c r="A53" s="96" t="s">
        <v>11</v>
      </c>
      <c r="B53" s="38" t="s">
        <v>190</v>
      </c>
    </row>
    <row r="54" spans="1:5" ht="15" x14ac:dyDescent="0.2">
      <c r="B54" s="13" t="s">
        <v>101</v>
      </c>
      <c r="C54" s="52">
        <v>0.5</v>
      </c>
      <c r="E54" s="52">
        <f>C54*D54</f>
        <v>0</v>
      </c>
    </row>
    <row r="55" spans="1:5" ht="9.75" customHeight="1" x14ac:dyDescent="0.2"/>
    <row r="56" spans="1:5" ht="56.25" customHeight="1" x14ac:dyDescent="0.2">
      <c r="A56" s="96" t="s">
        <v>14</v>
      </c>
      <c r="B56" s="38" t="s">
        <v>191</v>
      </c>
    </row>
    <row r="57" spans="1:5" ht="15" x14ac:dyDescent="0.2">
      <c r="B57" s="13" t="s">
        <v>101</v>
      </c>
      <c r="C57" s="52">
        <v>3</v>
      </c>
      <c r="E57" s="52">
        <f>C57*D57</f>
        <v>0</v>
      </c>
    </row>
    <row r="58" spans="1:5" ht="9.75" customHeight="1" x14ac:dyDescent="0.2"/>
    <row r="59" spans="1:5" ht="56.25" customHeight="1" x14ac:dyDescent="0.2">
      <c r="A59" s="96" t="s">
        <v>15</v>
      </c>
      <c r="B59" s="38" t="s">
        <v>192</v>
      </c>
    </row>
    <row r="60" spans="1:5" ht="15" x14ac:dyDescent="0.2">
      <c r="B60" s="13" t="s">
        <v>101</v>
      </c>
      <c r="C60" s="52">
        <f>C51-C54-C57</f>
        <v>6.5</v>
      </c>
      <c r="E60" s="52">
        <f>C60*D60</f>
        <v>0</v>
      </c>
    </row>
    <row r="61" spans="1:5" ht="11.25" customHeight="1" x14ac:dyDescent="0.2">
      <c r="B61" s="13"/>
    </row>
    <row r="62" spans="1:5" ht="43.5" customHeight="1" x14ac:dyDescent="0.2">
      <c r="A62" s="96">
        <v>5</v>
      </c>
      <c r="B62" s="36" t="s">
        <v>193</v>
      </c>
    </row>
    <row r="63" spans="1:5" ht="15" x14ac:dyDescent="0.2">
      <c r="B63" s="13" t="s">
        <v>101</v>
      </c>
      <c r="C63" s="52">
        <f>C57+C54</f>
        <v>3.5</v>
      </c>
      <c r="E63" s="52">
        <f>C63*D63</f>
        <v>0</v>
      </c>
    </row>
    <row r="64" spans="1:5" ht="9" customHeight="1" x14ac:dyDescent="0.2">
      <c r="B64" s="36"/>
    </row>
    <row r="65" spans="1:5" ht="38.25" x14ac:dyDescent="0.2">
      <c r="A65" s="96">
        <v>6</v>
      </c>
      <c r="B65" s="18" t="s">
        <v>197</v>
      </c>
    </row>
    <row r="66" spans="1:5" x14ac:dyDescent="0.2">
      <c r="B66" s="43" t="s">
        <v>196</v>
      </c>
    </row>
    <row r="67" spans="1:5" ht="15" x14ac:dyDescent="0.2">
      <c r="B67" s="13" t="s">
        <v>102</v>
      </c>
      <c r="C67" s="52">
        <v>5</v>
      </c>
      <c r="E67" s="52">
        <f>C67*D67</f>
        <v>0</v>
      </c>
    </row>
    <row r="68" spans="1:5" ht="10.5" customHeight="1" x14ac:dyDescent="0.2">
      <c r="B68" s="43"/>
    </row>
    <row r="69" spans="1:5" ht="92.25" customHeight="1" x14ac:dyDescent="0.2">
      <c r="A69" s="96">
        <v>7</v>
      </c>
      <c r="B69" s="18" t="s">
        <v>198</v>
      </c>
    </row>
    <row r="70" spans="1:5" ht="17.25" customHeight="1" x14ac:dyDescent="0.2">
      <c r="B70" s="18" t="s">
        <v>199</v>
      </c>
      <c r="C70" s="52">
        <v>0.9</v>
      </c>
      <c r="E70" s="52">
        <f t="shared" ref="E70:E77" si="0">C70*D70</f>
        <v>0</v>
      </c>
    </row>
    <row r="71" spans="1:5" ht="16.5" customHeight="1" x14ac:dyDescent="0.2">
      <c r="B71" s="18" t="s">
        <v>201</v>
      </c>
      <c r="C71" s="52">
        <v>11.25</v>
      </c>
      <c r="E71" s="52">
        <f t="shared" si="0"/>
        <v>0</v>
      </c>
    </row>
    <row r="72" spans="1:5" ht="17.25" customHeight="1" x14ac:dyDescent="0.2">
      <c r="B72" s="18" t="s">
        <v>200</v>
      </c>
      <c r="C72" s="52">
        <v>81</v>
      </c>
      <c r="E72" s="52">
        <f t="shared" si="0"/>
        <v>0</v>
      </c>
    </row>
    <row r="73" spans="1:5" ht="15.75" customHeight="1" x14ac:dyDescent="0.2">
      <c r="B73" s="18" t="s">
        <v>204</v>
      </c>
      <c r="C73" s="52">
        <v>54</v>
      </c>
      <c r="E73" s="52">
        <f t="shared" si="0"/>
        <v>0</v>
      </c>
    </row>
    <row r="74" spans="1:5" ht="16.5" customHeight="1" x14ac:dyDescent="0.2">
      <c r="B74" s="18" t="s">
        <v>203</v>
      </c>
      <c r="C74" s="52">
        <v>100</v>
      </c>
      <c r="E74" s="52">
        <f t="shared" si="0"/>
        <v>0</v>
      </c>
    </row>
    <row r="75" spans="1:5" ht="17.25" customHeight="1" x14ac:dyDescent="0.2">
      <c r="B75" s="18" t="s">
        <v>202</v>
      </c>
      <c r="C75" s="52">
        <v>100</v>
      </c>
      <c r="E75" s="52">
        <f t="shared" si="0"/>
        <v>0</v>
      </c>
    </row>
    <row r="76" spans="1:5" ht="15.75" customHeight="1" x14ac:dyDescent="0.2">
      <c r="B76" s="18" t="s">
        <v>206</v>
      </c>
      <c r="C76" s="52">
        <v>1</v>
      </c>
      <c r="E76" s="52">
        <f t="shared" si="0"/>
        <v>0</v>
      </c>
    </row>
    <row r="77" spans="1:5" ht="25.5" x14ac:dyDescent="0.2">
      <c r="B77" s="82" t="s">
        <v>205</v>
      </c>
      <c r="C77" s="52">
        <v>10</v>
      </c>
      <c r="E77" s="52">
        <f t="shared" si="0"/>
        <v>0</v>
      </c>
    </row>
    <row r="78" spans="1:5" x14ac:dyDescent="0.2">
      <c r="B78" s="66"/>
    </row>
    <row r="79" spans="1:5" x14ac:dyDescent="0.2">
      <c r="B79" s="66"/>
    </row>
    <row r="80" spans="1:5" ht="69" customHeight="1" x14ac:dyDescent="0.2">
      <c r="A80" s="96">
        <v>8</v>
      </c>
      <c r="B80" s="18" t="s">
        <v>207</v>
      </c>
    </row>
    <row r="81" spans="1:5" x14ac:dyDescent="0.2">
      <c r="B81" s="13" t="s">
        <v>10</v>
      </c>
      <c r="C81" s="52">
        <v>2</v>
      </c>
      <c r="E81" s="52">
        <f>C81*D81</f>
        <v>0</v>
      </c>
    </row>
    <row r="82" spans="1:5" ht="9" customHeight="1" x14ac:dyDescent="0.2">
      <c r="B82" s="66"/>
    </row>
    <row r="83" spans="1:5" s="4" customFormat="1" x14ac:dyDescent="0.2">
      <c r="A83" s="96" t="s">
        <v>236</v>
      </c>
      <c r="B83" s="31" t="s">
        <v>60</v>
      </c>
      <c r="C83" s="52"/>
      <c r="D83" s="52"/>
      <c r="E83" s="52">
        <f>SUM(E51:E81)</f>
        <v>0</v>
      </c>
    </row>
    <row r="84" spans="1:5" x14ac:dyDescent="0.2">
      <c r="B84" s="66"/>
    </row>
    <row r="85" spans="1:5" hidden="1" x14ac:dyDescent="0.2">
      <c r="B85" s="66"/>
    </row>
    <row r="86" spans="1:5" ht="18.75" x14ac:dyDescent="0.2">
      <c r="A86" s="96">
        <v>3</v>
      </c>
      <c r="B86" s="65" t="s">
        <v>65</v>
      </c>
    </row>
    <row r="87" spans="1:5" ht="11.25" customHeight="1" x14ac:dyDescent="0.2">
      <c r="B87" s="65"/>
    </row>
    <row r="88" spans="1:5" x14ac:dyDescent="0.2">
      <c r="A88" s="96" t="s">
        <v>293</v>
      </c>
      <c r="B88" s="40" t="s">
        <v>61</v>
      </c>
    </row>
    <row r="89" spans="1:5" hidden="1" x14ac:dyDescent="0.2">
      <c r="B89" s="31"/>
    </row>
    <row r="91" spans="1:5" ht="157.5" customHeight="1" x14ac:dyDescent="0.2">
      <c r="A91" s="96" t="s">
        <v>9</v>
      </c>
      <c r="B91" s="38" t="s">
        <v>107</v>
      </c>
    </row>
    <row r="92" spans="1:5" x14ac:dyDescent="0.2">
      <c r="B92" s="43" t="s">
        <v>108</v>
      </c>
    </row>
    <row r="93" spans="1:5" ht="15" x14ac:dyDescent="0.2">
      <c r="B93" s="13" t="s">
        <v>105</v>
      </c>
      <c r="C93" s="52">
        <v>4</v>
      </c>
      <c r="E93" s="52">
        <f>C93*D93</f>
        <v>0</v>
      </c>
    </row>
    <row r="94" spans="1:5" x14ac:dyDescent="0.2">
      <c r="B94" s="43" t="s">
        <v>109</v>
      </c>
    </row>
    <row r="95" spans="1:5" ht="15" x14ac:dyDescent="0.2">
      <c r="B95" s="13" t="s">
        <v>105</v>
      </c>
      <c r="C95" s="52">
        <v>1.2</v>
      </c>
      <c r="E95" s="52">
        <f>C95*D95</f>
        <v>0</v>
      </c>
    </row>
    <row r="97" spans="1:5" ht="41.25" customHeight="1" x14ac:dyDescent="0.2">
      <c r="A97" s="96" t="s">
        <v>11</v>
      </c>
      <c r="B97" s="36" t="s">
        <v>66</v>
      </c>
    </row>
    <row r="99" spans="1:5" x14ac:dyDescent="0.2">
      <c r="B99" s="43" t="s">
        <v>108</v>
      </c>
    </row>
    <row r="100" spans="1:5" ht="15" x14ac:dyDescent="0.2">
      <c r="B100" s="13" t="s">
        <v>105</v>
      </c>
      <c r="C100" s="52">
        <f>C93</f>
        <v>4</v>
      </c>
      <c r="E100" s="52">
        <f>C100*D100</f>
        <v>0</v>
      </c>
    </row>
    <row r="101" spans="1:5" x14ac:dyDescent="0.2">
      <c r="B101" s="43" t="s">
        <v>109</v>
      </c>
    </row>
    <row r="102" spans="1:5" ht="15" x14ac:dyDescent="0.2">
      <c r="B102" s="13" t="s">
        <v>105</v>
      </c>
      <c r="C102" s="52">
        <f>C95</f>
        <v>1.2</v>
      </c>
      <c r="E102" s="52">
        <f>C102*D102</f>
        <v>0</v>
      </c>
    </row>
    <row r="103" spans="1:5" x14ac:dyDescent="0.2">
      <c r="B103" s="43"/>
    </row>
    <row r="104" spans="1:5" ht="51" x14ac:dyDescent="0.2">
      <c r="A104" s="96" t="s">
        <v>14</v>
      </c>
      <c r="B104" s="18" t="s">
        <v>67</v>
      </c>
    </row>
    <row r="105" spans="1:5" ht="15" x14ac:dyDescent="0.2">
      <c r="B105" s="13" t="s">
        <v>102</v>
      </c>
      <c r="C105" s="52">
        <v>4</v>
      </c>
      <c r="E105" s="52">
        <f>C105*D105</f>
        <v>0</v>
      </c>
    </row>
    <row r="107" spans="1:5" ht="77.25" customHeight="1" x14ac:dyDescent="0.2">
      <c r="A107" s="96" t="s">
        <v>15</v>
      </c>
      <c r="B107" s="18" t="s">
        <v>225</v>
      </c>
    </row>
    <row r="108" spans="1:5" x14ac:dyDescent="0.2">
      <c r="B108" s="13" t="s">
        <v>10</v>
      </c>
      <c r="C108" s="52">
        <v>2</v>
      </c>
      <c r="E108" s="52">
        <f t="shared" ref="E108:E114" si="1">C108*D108</f>
        <v>0</v>
      </c>
    </row>
    <row r="109" spans="1:5" hidden="1" x14ac:dyDescent="0.2">
      <c r="B109" s="13"/>
      <c r="E109" s="52">
        <f t="shared" si="1"/>
        <v>0</v>
      </c>
    </row>
    <row r="110" spans="1:5" hidden="1" x14ac:dyDescent="0.2">
      <c r="B110" s="13"/>
      <c r="E110" s="52">
        <f t="shared" si="1"/>
        <v>0</v>
      </c>
    </row>
    <row r="111" spans="1:5" hidden="1" x14ac:dyDescent="0.2">
      <c r="B111" s="13"/>
      <c r="E111" s="52">
        <f t="shared" si="1"/>
        <v>0</v>
      </c>
    </row>
    <row r="112" spans="1:5" hidden="1" x14ac:dyDescent="0.2">
      <c r="B112" s="13"/>
      <c r="E112" s="52">
        <f t="shared" si="1"/>
        <v>0</v>
      </c>
    </row>
    <row r="113" spans="1:5" hidden="1" x14ac:dyDescent="0.2">
      <c r="B113" s="13"/>
      <c r="E113" s="52">
        <f t="shared" si="1"/>
        <v>0</v>
      </c>
    </row>
    <row r="114" spans="1:5" hidden="1" x14ac:dyDescent="0.2">
      <c r="B114" s="13"/>
      <c r="E114" s="52">
        <f t="shared" si="1"/>
        <v>0</v>
      </c>
    </row>
    <row r="116" spans="1:5" ht="54.75" customHeight="1" x14ac:dyDescent="0.2">
      <c r="A116" s="96" t="s">
        <v>16</v>
      </c>
      <c r="B116" s="18" t="s">
        <v>68</v>
      </c>
    </row>
    <row r="117" spans="1:5" ht="15" x14ac:dyDescent="0.2">
      <c r="B117" s="13" t="s">
        <v>102</v>
      </c>
      <c r="C117" s="52">
        <v>4</v>
      </c>
      <c r="E117" s="52">
        <f>C117*D117</f>
        <v>0</v>
      </c>
    </row>
    <row r="118" spans="1:5" hidden="1" x14ac:dyDescent="0.2">
      <c r="B118" s="13"/>
      <c r="E118" s="52">
        <f>C118*D118</f>
        <v>0</v>
      </c>
    </row>
    <row r="120" spans="1:5" ht="66" customHeight="1" x14ac:dyDescent="0.2">
      <c r="A120" s="96" t="s">
        <v>17</v>
      </c>
      <c r="B120" s="18" t="s">
        <v>69</v>
      </c>
    </row>
    <row r="121" spans="1:5" x14ac:dyDescent="0.2">
      <c r="B121" s="66" t="s">
        <v>10</v>
      </c>
      <c r="C121" s="52">
        <v>2</v>
      </c>
      <c r="E121" s="52">
        <f>C121*D121</f>
        <v>0</v>
      </c>
    </row>
    <row r="122" spans="1:5" hidden="1" x14ac:dyDescent="0.2">
      <c r="B122" s="66"/>
    </row>
    <row r="123" spans="1:5" hidden="1" x14ac:dyDescent="0.2">
      <c r="B123" s="66"/>
    </row>
    <row r="124" spans="1:5" ht="9.75" customHeight="1" x14ac:dyDescent="0.2">
      <c r="C124" s="67"/>
      <c r="D124" s="67"/>
    </row>
    <row r="125" spans="1:5" s="4" customFormat="1" x14ac:dyDescent="0.2">
      <c r="A125" s="96" t="s">
        <v>293</v>
      </c>
      <c r="B125" s="31" t="s">
        <v>60</v>
      </c>
      <c r="C125" s="52"/>
      <c r="D125" s="52"/>
      <c r="E125" s="52">
        <f>SUM(E93:E121)</f>
        <v>0</v>
      </c>
    </row>
    <row r="126" spans="1:5" hidden="1" x14ac:dyDescent="0.2">
      <c r="B126" s="31"/>
    </row>
    <row r="127" spans="1:5" hidden="1" x14ac:dyDescent="0.2">
      <c r="B127" s="31"/>
    </row>
    <row r="128" spans="1:5" x14ac:dyDescent="0.2">
      <c r="B128" s="67"/>
      <c r="C128" s="67"/>
      <c r="D128" s="67"/>
    </row>
    <row r="129" spans="1:5" ht="9.75" customHeight="1" x14ac:dyDescent="0.2">
      <c r="C129" s="67"/>
      <c r="D129" s="67"/>
    </row>
    <row r="130" spans="1:5" ht="18.75" x14ac:dyDescent="0.2">
      <c r="A130" s="96">
        <v>4</v>
      </c>
      <c r="B130" s="65" t="s">
        <v>70</v>
      </c>
      <c r="C130" s="67"/>
      <c r="D130" s="67"/>
    </row>
    <row r="131" spans="1:5" ht="9.75" customHeight="1" x14ac:dyDescent="0.2">
      <c r="C131" s="67"/>
      <c r="D131" s="67"/>
    </row>
    <row r="132" spans="1:5" x14ac:dyDescent="0.2">
      <c r="A132" s="96" t="s">
        <v>294</v>
      </c>
      <c r="B132" s="40" t="s">
        <v>61</v>
      </c>
    </row>
    <row r="133" spans="1:5" ht="21.75" customHeight="1" x14ac:dyDescent="0.2">
      <c r="B133" s="67"/>
      <c r="C133" s="67"/>
      <c r="D133" s="67"/>
    </row>
    <row r="134" spans="1:5" ht="167.25" customHeight="1" x14ac:dyDescent="0.2">
      <c r="A134" s="96" t="s">
        <v>9</v>
      </c>
      <c r="B134" s="38" t="s">
        <v>71</v>
      </c>
    </row>
    <row r="135" spans="1:5" x14ac:dyDescent="0.2">
      <c r="B135" s="43" t="s">
        <v>110</v>
      </c>
    </row>
    <row r="136" spans="1:5" ht="15" x14ac:dyDescent="0.2">
      <c r="B136" s="13" t="s">
        <v>105</v>
      </c>
      <c r="C136" s="52">
        <v>6</v>
      </c>
      <c r="E136" s="52">
        <f>C136*D136</f>
        <v>0</v>
      </c>
    </row>
    <row r="137" spans="1:5" x14ac:dyDescent="0.2">
      <c r="B137" s="43" t="s">
        <v>226</v>
      </c>
    </row>
    <row r="138" spans="1:5" ht="15" x14ac:dyDescent="0.2">
      <c r="B138" s="13" t="s">
        <v>105</v>
      </c>
      <c r="C138" s="52">
        <v>1</v>
      </c>
      <c r="E138" s="52">
        <f>C138*D138</f>
        <v>0</v>
      </c>
    </row>
    <row r="139" spans="1:5" x14ac:dyDescent="0.2">
      <c r="B139" s="13"/>
    </row>
    <row r="140" spans="1:5" ht="54" customHeight="1" x14ac:dyDescent="0.2">
      <c r="A140" s="96" t="s">
        <v>11</v>
      </c>
      <c r="B140" s="18" t="s">
        <v>111</v>
      </c>
    </row>
    <row r="141" spans="1:5" ht="15" x14ac:dyDescent="0.2">
      <c r="B141" s="66" t="s">
        <v>105</v>
      </c>
      <c r="C141" s="52">
        <v>6</v>
      </c>
      <c r="E141" s="52">
        <f>C141*D141</f>
        <v>0</v>
      </c>
    </row>
    <row r="142" spans="1:5" x14ac:dyDescent="0.2">
      <c r="B142" s="68"/>
    </row>
    <row r="143" spans="1:5" ht="78" customHeight="1" x14ac:dyDescent="0.2">
      <c r="A143" s="96" t="s">
        <v>14</v>
      </c>
      <c r="B143" s="18" t="s">
        <v>227</v>
      </c>
    </row>
    <row r="144" spans="1:5" x14ac:dyDescent="0.2">
      <c r="B144" s="66" t="s">
        <v>10</v>
      </c>
      <c r="C144" s="52">
        <v>1</v>
      </c>
      <c r="E144" s="52">
        <f>C144*D144</f>
        <v>0</v>
      </c>
    </row>
    <row r="145" spans="1:5" x14ac:dyDescent="0.2">
      <c r="B145" s="13"/>
    </row>
    <row r="146" spans="1:5" ht="54" customHeight="1" x14ac:dyDescent="0.2">
      <c r="A146" s="96" t="s">
        <v>15</v>
      </c>
      <c r="B146" s="18" t="s">
        <v>72</v>
      </c>
    </row>
    <row r="147" spans="1:5" ht="15" x14ac:dyDescent="0.2">
      <c r="B147" s="66" t="s">
        <v>102</v>
      </c>
      <c r="C147" s="52">
        <v>6</v>
      </c>
      <c r="E147" s="52">
        <f>C147*D147</f>
        <v>0</v>
      </c>
    </row>
    <row r="148" spans="1:5" ht="9" customHeight="1" x14ac:dyDescent="0.2">
      <c r="B148" s="68"/>
    </row>
    <row r="149" spans="1:5" ht="66.75" customHeight="1" x14ac:dyDescent="0.2">
      <c r="A149" s="96" t="s">
        <v>16</v>
      </c>
      <c r="B149" s="18" t="s">
        <v>73</v>
      </c>
    </row>
    <row r="150" spans="1:5" x14ac:dyDescent="0.2">
      <c r="B150" s="66" t="s">
        <v>10</v>
      </c>
      <c r="C150" s="52">
        <f>C144</f>
        <v>1</v>
      </c>
      <c r="E150" s="52">
        <f>C150*D150</f>
        <v>0</v>
      </c>
    </row>
    <row r="151" spans="1:5" ht="7.5" customHeight="1" x14ac:dyDescent="0.2"/>
    <row r="152" spans="1:5" x14ac:dyDescent="0.2">
      <c r="B152" s="31" t="s">
        <v>60</v>
      </c>
      <c r="E152" s="52">
        <f>SUM(E136:E150)</f>
        <v>0</v>
      </c>
    </row>
    <row r="153" spans="1:5" hidden="1" x14ac:dyDescent="0.2">
      <c r="B153" s="13"/>
    </row>
    <row r="154" spans="1:5" x14ac:dyDescent="0.2">
      <c r="B154" s="13"/>
    </row>
    <row r="155" spans="1:5" x14ac:dyDescent="0.2">
      <c r="A155" s="96" t="s">
        <v>295</v>
      </c>
      <c r="B155" s="40" t="s">
        <v>74</v>
      </c>
    </row>
    <row r="156" spans="1:5" x14ac:dyDescent="0.2">
      <c r="B156" s="13"/>
    </row>
    <row r="157" spans="1:5" ht="120" customHeight="1" x14ac:dyDescent="0.2">
      <c r="A157" s="96" t="s">
        <v>9</v>
      </c>
      <c r="B157" s="51" t="s">
        <v>208</v>
      </c>
    </row>
    <row r="158" spans="1:5" x14ac:dyDescent="0.2">
      <c r="B158" s="13" t="s">
        <v>59</v>
      </c>
      <c r="C158" s="52">
        <v>1</v>
      </c>
      <c r="E158" s="52">
        <f>C158*D158</f>
        <v>0</v>
      </c>
    </row>
    <row r="160" spans="1:5" ht="140.25" x14ac:dyDescent="0.2">
      <c r="A160" s="96" t="s">
        <v>11</v>
      </c>
      <c r="B160" s="14" t="s">
        <v>209</v>
      </c>
    </row>
    <row r="161" spans="1:5" x14ac:dyDescent="0.2">
      <c r="B161" s="13" t="s">
        <v>59</v>
      </c>
      <c r="C161" s="52">
        <v>1</v>
      </c>
      <c r="E161" s="52">
        <f t="shared" ref="E161:E172" si="2">C161*D161</f>
        <v>0</v>
      </c>
    </row>
    <row r="163" spans="1:5" ht="51" x14ac:dyDescent="0.2">
      <c r="A163" s="96">
        <v>3</v>
      </c>
      <c r="B163" s="14" t="s">
        <v>210</v>
      </c>
    </row>
    <row r="164" spans="1:5" x14ac:dyDescent="0.2">
      <c r="B164" s="13" t="s">
        <v>59</v>
      </c>
      <c r="C164" s="52">
        <v>1</v>
      </c>
      <c r="E164" s="52">
        <f t="shared" si="2"/>
        <v>0</v>
      </c>
    </row>
    <row r="165" spans="1:5" x14ac:dyDescent="0.2">
      <c r="B165" s="13"/>
    </row>
    <row r="167" spans="1:5" ht="51" x14ac:dyDescent="0.2">
      <c r="A167" s="96">
        <v>4</v>
      </c>
      <c r="B167" s="14" t="s">
        <v>211</v>
      </c>
    </row>
    <row r="168" spans="1:5" x14ac:dyDescent="0.2">
      <c r="B168" s="83" t="s">
        <v>212</v>
      </c>
      <c r="C168" s="52" t="s">
        <v>217</v>
      </c>
      <c r="D168" s="83"/>
      <c r="E168" s="52">
        <f t="shared" si="2"/>
        <v>0</v>
      </c>
    </row>
    <row r="169" spans="1:5" x14ac:dyDescent="0.2">
      <c r="B169" s="83" t="s">
        <v>213</v>
      </c>
      <c r="C169" s="52" t="s">
        <v>217</v>
      </c>
      <c r="D169" s="83"/>
      <c r="E169" s="52">
        <f t="shared" si="2"/>
        <v>0</v>
      </c>
    </row>
    <row r="170" spans="1:5" x14ac:dyDescent="0.2">
      <c r="B170" s="83" t="s">
        <v>216</v>
      </c>
      <c r="C170" s="52" t="s">
        <v>217</v>
      </c>
      <c r="D170" s="83"/>
      <c r="E170" s="52">
        <f t="shared" si="2"/>
        <v>0</v>
      </c>
    </row>
    <row r="171" spans="1:5" x14ac:dyDescent="0.2">
      <c r="B171" s="83" t="s">
        <v>214</v>
      </c>
      <c r="C171" s="52" t="s">
        <v>217</v>
      </c>
      <c r="D171" s="83"/>
      <c r="E171" s="52">
        <f t="shared" si="2"/>
        <v>0</v>
      </c>
    </row>
    <row r="172" spans="1:5" x14ac:dyDescent="0.2">
      <c r="A172" s="98"/>
      <c r="B172" s="84" t="s">
        <v>215</v>
      </c>
      <c r="C172" s="52" t="s">
        <v>217</v>
      </c>
      <c r="D172" s="84"/>
      <c r="E172" s="52">
        <f t="shared" si="2"/>
        <v>0</v>
      </c>
    </row>
    <row r="173" spans="1:5" x14ac:dyDescent="0.2">
      <c r="B173" s="13"/>
    </row>
    <row r="174" spans="1:5" x14ac:dyDescent="0.2">
      <c r="B174" s="36"/>
    </row>
    <row r="175" spans="1:5" s="4" customFormat="1" x14ac:dyDescent="0.2">
      <c r="A175" s="96" t="s">
        <v>295</v>
      </c>
      <c r="B175" s="31" t="s">
        <v>60</v>
      </c>
      <c r="C175" s="52"/>
      <c r="D175" s="52"/>
      <c r="E175" s="52">
        <f>SUM(E158:E172)</f>
        <v>0</v>
      </c>
    </row>
    <row r="177" spans="1:6" s="9" customFormat="1" x14ac:dyDescent="0.2">
      <c r="A177" s="99" t="s">
        <v>90</v>
      </c>
      <c r="B177" s="69" t="s">
        <v>75</v>
      </c>
      <c r="C177" s="70"/>
      <c r="D177" s="71" t="s">
        <v>100</v>
      </c>
      <c r="E177" s="70">
        <f>E175+E152+E125+E83+E43+E27</f>
        <v>0</v>
      </c>
    </row>
    <row r="181" spans="1:6" x14ac:dyDescent="0.2">
      <c r="C181" s="139"/>
      <c r="D181" s="139"/>
      <c r="E181" s="139"/>
    </row>
    <row r="186" spans="1:6" x14ac:dyDescent="0.2">
      <c r="B186" s="42"/>
    </row>
    <row r="187" spans="1:6" x14ac:dyDescent="0.2">
      <c r="B187" s="42"/>
    </row>
    <row r="188" spans="1:6" s="3" customFormat="1" x14ac:dyDescent="0.2">
      <c r="A188" s="96"/>
      <c r="B188" s="42"/>
      <c r="C188" s="52"/>
      <c r="D188" s="52"/>
      <c r="E188" s="52"/>
      <c r="F188" s="2"/>
    </row>
    <row r="189" spans="1:6" s="3" customFormat="1" x14ac:dyDescent="0.2">
      <c r="A189" s="96"/>
      <c r="B189" s="42"/>
      <c r="C189" s="52"/>
      <c r="D189" s="52"/>
      <c r="E189" s="52"/>
      <c r="F189" s="2"/>
    </row>
    <row r="190" spans="1:6" s="3" customFormat="1" x14ac:dyDescent="0.2">
      <c r="A190" s="96"/>
      <c r="B190" s="43"/>
      <c r="C190" s="52"/>
      <c r="D190" s="52"/>
      <c r="E190" s="52"/>
      <c r="F190" s="2"/>
    </row>
    <row r="191" spans="1:6" s="3" customFormat="1" x14ac:dyDescent="0.2">
      <c r="A191" s="96"/>
      <c r="B191" s="43"/>
      <c r="C191" s="52"/>
      <c r="D191" s="52"/>
      <c r="E191" s="52"/>
      <c r="F191" s="2"/>
    </row>
    <row r="192" spans="1:6" s="3" customFormat="1" x14ac:dyDescent="0.2">
      <c r="A192" s="96"/>
      <c r="B192" s="13"/>
      <c r="C192" s="52"/>
      <c r="D192" s="52"/>
      <c r="E192" s="52"/>
      <c r="F192" s="2"/>
    </row>
    <row r="193" spans="1:6" s="3" customFormat="1" x14ac:dyDescent="0.2">
      <c r="A193" s="96"/>
      <c r="B193" s="41"/>
      <c r="C193" s="52"/>
      <c r="D193" s="52"/>
      <c r="E193" s="52"/>
      <c r="F193" s="2"/>
    </row>
    <row r="201" spans="1:6" s="3" customFormat="1" x14ac:dyDescent="0.2">
      <c r="A201" s="96"/>
      <c r="B201" s="41"/>
      <c r="C201" s="52"/>
      <c r="D201" s="52"/>
      <c r="E201" s="52"/>
      <c r="F201" s="2"/>
    </row>
    <row r="202" spans="1:6" s="3" customFormat="1" x14ac:dyDescent="0.2">
      <c r="A202" s="96"/>
      <c r="B202" s="42"/>
      <c r="C202" s="52"/>
      <c r="D202" s="52"/>
      <c r="E202" s="52"/>
      <c r="F202" s="2"/>
    </row>
    <row r="203" spans="1:6" s="3" customFormat="1" x14ac:dyDescent="0.2">
      <c r="A203" s="96"/>
      <c r="B203" s="42"/>
      <c r="C203" s="52"/>
      <c r="D203" s="52"/>
      <c r="E203" s="52"/>
      <c r="F203" s="2"/>
    </row>
    <row r="204" spans="1:6" s="3" customFormat="1" x14ac:dyDescent="0.2">
      <c r="A204" s="96"/>
      <c r="B204" s="42"/>
      <c r="C204" s="52"/>
      <c r="D204" s="52"/>
      <c r="E204" s="52"/>
      <c r="F204" s="2"/>
    </row>
    <row r="205" spans="1:6" s="3" customFormat="1" x14ac:dyDescent="0.2">
      <c r="A205" s="96"/>
      <c r="B205" s="13"/>
      <c r="C205" s="52"/>
      <c r="D205" s="52"/>
      <c r="E205" s="52"/>
      <c r="F205" s="2"/>
    </row>
  </sheetData>
  <sheetProtection selectLockedCells="1" selectUnlockedCells="1"/>
  <mergeCells count="6">
    <mergeCell ref="C181:E181"/>
    <mergeCell ref="A1:A2"/>
    <mergeCell ref="B1:B2"/>
    <mergeCell ref="C1:C2"/>
    <mergeCell ref="D1:D2"/>
    <mergeCell ref="E1:E2"/>
  </mergeCells>
  <pageMargins left="0.39370078740157483" right="0.35" top="0.98425196850393704" bottom="0.98425196850393704" header="0.51181102362204722" footer="0.51181102362204722"/>
  <pageSetup paperSize="9" firstPageNumber="0" orientation="portrait" r:id="rId1"/>
  <headerFooter alignWithMargins="0"/>
  <rowBreaks count="3" manualBreakCount="3">
    <brk id="84" max="4" man="1"/>
    <brk id="145" max="4" man="1"/>
    <brk id="166"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6"/>
  <sheetViews>
    <sheetView view="pageBreakPreview" zoomScaleNormal="100" zoomScaleSheetLayoutView="100" workbookViewId="0">
      <selection activeCell="T67" sqref="T67"/>
    </sheetView>
  </sheetViews>
  <sheetFormatPr defaultRowHeight="12.75" x14ac:dyDescent="0.2"/>
  <cols>
    <col min="1" max="1" width="6.140625" style="24" customWidth="1"/>
    <col min="2" max="2" width="34.5703125" style="37" customWidth="1"/>
    <col min="3" max="4" width="10.42578125" style="52" customWidth="1"/>
    <col min="5" max="5" width="12.7109375" style="52" customWidth="1"/>
    <col min="6" max="6" width="16.85546875" style="52" customWidth="1"/>
    <col min="7" max="16384" width="9.140625" style="2"/>
  </cols>
  <sheetData>
    <row r="1" spans="1:7" s="91" customFormat="1" ht="12.95" customHeight="1" thickTop="1" thickBot="1" x14ac:dyDescent="0.25">
      <c r="A1" s="135" t="s">
        <v>0</v>
      </c>
      <c r="B1" s="136" t="s">
        <v>1</v>
      </c>
      <c r="C1" s="142" t="s">
        <v>231</v>
      </c>
      <c r="D1" s="137" t="s">
        <v>2</v>
      </c>
      <c r="E1" s="137" t="s">
        <v>3</v>
      </c>
      <c r="F1" s="138" t="s">
        <v>4</v>
      </c>
    </row>
    <row r="2" spans="1:7" s="91" customFormat="1" ht="14.25" thickTop="1" thickBot="1" x14ac:dyDescent="0.25">
      <c r="A2" s="135"/>
      <c r="B2" s="136"/>
      <c r="C2" s="143"/>
      <c r="D2" s="137"/>
      <c r="E2" s="137" t="s">
        <v>5</v>
      </c>
      <c r="F2" s="138" t="s">
        <v>6</v>
      </c>
    </row>
    <row r="3" spans="1:7" ht="13.5" thickTop="1" x14ac:dyDescent="0.2"/>
    <row r="4" spans="1:7" s="8" customFormat="1" ht="15.75" x14ac:dyDescent="0.25">
      <c r="A4" s="60" t="s">
        <v>299</v>
      </c>
      <c r="B4" s="61" t="s">
        <v>85</v>
      </c>
      <c r="C4" s="62"/>
      <c r="D4" s="62"/>
      <c r="E4" s="62"/>
      <c r="F4" s="62"/>
    </row>
    <row r="5" spans="1:7" s="7" customFormat="1" ht="15.75" x14ac:dyDescent="0.25">
      <c r="A5" s="60"/>
      <c r="B5" s="63"/>
      <c r="C5" s="62"/>
      <c r="D5" s="62"/>
      <c r="E5" s="62"/>
      <c r="F5" s="62"/>
    </row>
    <row r="6" spans="1:7" x14ac:dyDescent="0.2">
      <c r="A6" s="24">
        <v>1</v>
      </c>
      <c r="B6" s="40" t="s">
        <v>229</v>
      </c>
    </row>
    <row r="8" spans="1:7" s="93" customFormat="1" ht="31.5" customHeight="1" x14ac:dyDescent="0.2">
      <c r="A8" s="24" t="s">
        <v>230</v>
      </c>
      <c r="B8" s="51" t="s">
        <v>233</v>
      </c>
      <c r="C8" s="52"/>
      <c r="D8" s="52"/>
      <c r="E8" s="52"/>
      <c r="F8" s="52"/>
    </row>
    <row r="9" spans="1:7" s="93" customFormat="1" x14ac:dyDescent="0.2">
      <c r="A9" s="24"/>
      <c r="B9" s="13"/>
      <c r="C9" s="52" t="s">
        <v>10</v>
      </c>
      <c r="D9" s="52">
        <v>1</v>
      </c>
      <c r="E9" s="52"/>
      <c r="F9" s="52">
        <f>D9*E9</f>
        <v>0</v>
      </c>
    </row>
    <row r="10" spans="1:7" s="93" customFormat="1" x14ac:dyDescent="0.2">
      <c r="A10" s="24"/>
      <c r="B10" s="37"/>
      <c r="C10" s="52"/>
      <c r="D10" s="52"/>
      <c r="E10" s="52"/>
      <c r="F10" s="52"/>
    </row>
    <row r="11" spans="1:7" s="93" customFormat="1" ht="17.25" customHeight="1" x14ac:dyDescent="0.2">
      <c r="A11" s="24" t="s">
        <v>232</v>
      </c>
      <c r="B11" s="38" t="s">
        <v>234</v>
      </c>
      <c r="C11" s="52"/>
      <c r="D11" s="52"/>
      <c r="E11" s="52"/>
      <c r="F11" s="52"/>
    </row>
    <row r="12" spans="1:7" s="93" customFormat="1" x14ac:dyDescent="0.2">
      <c r="A12" s="24"/>
      <c r="B12" s="13"/>
      <c r="C12" s="52" t="s">
        <v>161</v>
      </c>
      <c r="D12" s="52">
        <v>140</v>
      </c>
      <c r="E12" s="52"/>
      <c r="F12" s="52">
        <f>D12*E12</f>
        <v>0</v>
      </c>
    </row>
    <row r="13" spans="1:7" s="52" customFormat="1" ht="7.5" customHeight="1" x14ac:dyDescent="0.2">
      <c r="A13" s="24"/>
      <c r="B13" s="37"/>
      <c r="G13" s="2"/>
    </row>
    <row r="14" spans="1:7" s="52" customFormat="1" x14ac:dyDescent="0.2">
      <c r="A14" s="24"/>
      <c r="B14" s="31" t="s">
        <v>60</v>
      </c>
      <c r="F14" s="52">
        <f>SUM(F9:F12)</f>
        <v>0</v>
      </c>
      <c r="G14" s="2"/>
    </row>
    <row r="16" spans="1:7" x14ac:dyDescent="0.2">
      <c r="A16" s="24">
        <v>2</v>
      </c>
      <c r="B16" s="40" t="s">
        <v>235</v>
      </c>
    </row>
    <row r="18" spans="1:7" s="92" customFormat="1" ht="75" customHeight="1" x14ac:dyDescent="0.2">
      <c r="A18" s="24" t="s">
        <v>236</v>
      </c>
      <c r="B18" s="38" t="s">
        <v>237</v>
      </c>
      <c r="C18" s="52"/>
      <c r="D18" s="52"/>
      <c r="E18" s="52"/>
      <c r="F18" s="52"/>
      <c r="G18" s="93"/>
    </row>
    <row r="19" spans="1:7" s="92" customFormat="1" x14ac:dyDescent="0.2">
      <c r="A19" s="24"/>
      <c r="B19" s="13"/>
      <c r="C19" s="52" t="s">
        <v>10</v>
      </c>
      <c r="D19" s="144" t="s">
        <v>238</v>
      </c>
      <c r="E19" s="144"/>
      <c r="F19" s="144"/>
      <c r="G19" s="93"/>
    </row>
    <row r="20" spans="1:7" s="93" customFormat="1" x14ac:dyDescent="0.2">
      <c r="A20" s="24"/>
      <c r="B20" s="37"/>
      <c r="C20" s="52"/>
      <c r="D20" s="52"/>
      <c r="E20" s="52"/>
      <c r="F20" s="52"/>
    </row>
    <row r="21" spans="1:7" s="92" customFormat="1" ht="36.75" customHeight="1" x14ac:dyDescent="0.2">
      <c r="A21" s="24" t="s">
        <v>240</v>
      </c>
      <c r="B21" s="38" t="s">
        <v>239</v>
      </c>
      <c r="C21" s="52"/>
      <c r="D21" s="52"/>
      <c r="E21" s="52"/>
      <c r="F21" s="52"/>
      <c r="G21" s="93"/>
    </row>
    <row r="22" spans="1:7" s="92" customFormat="1" x14ac:dyDescent="0.2">
      <c r="A22" s="24"/>
      <c r="B22" s="13"/>
      <c r="C22" s="52" t="s">
        <v>10</v>
      </c>
      <c r="D22" s="52">
        <v>4</v>
      </c>
      <c r="E22" s="52"/>
      <c r="F22" s="52">
        <f>D22*E22</f>
        <v>0</v>
      </c>
      <c r="G22" s="93"/>
    </row>
    <row r="23" spans="1:7" s="92" customFormat="1" x14ac:dyDescent="0.2">
      <c r="A23" s="24"/>
      <c r="B23" s="13"/>
      <c r="C23" s="52"/>
      <c r="D23" s="52"/>
      <c r="E23" s="52"/>
      <c r="F23" s="52"/>
      <c r="G23" s="93"/>
    </row>
    <row r="24" spans="1:7" s="92" customFormat="1" ht="94.5" customHeight="1" x14ac:dyDescent="0.2">
      <c r="A24" s="24" t="s">
        <v>241</v>
      </c>
      <c r="B24" s="36" t="s">
        <v>242</v>
      </c>
      <c r="C24" s="52"/>
      <c r="D24" s="52"/>
      <c r="E24" s="52"/>
      <c r="F24" s="52"/>
      <c r="G24" s="93"/>
    </row>
    <row r="25" spans="1:7" s="92" customFormat="1" x14ac:dyDescent="0.2">
      <c r="A25" s="24"/>
      <c r="B25" s="13"/>
      <c r="C25" s="52" t="s">
        <v>161</v>
      </c>
      <c r="D25" s="52">
        <v>60</v>
      </c>
      <c r="E25" s="52"/>
      <c r="F25" s="52">
        <f>D25*E25</f>
        <v>0</v>
      </c>
      <c r="G25" s="93"/>
    </row>
    <row r="26" spans="1:7" s="92" customFormat="1" x14ac:dyDescent="0.2">
      <c r="A26" s="24"/>
      <c r="B26" s="13"/>
      <c r="C26" s="52"/>
      <c r="D26" s="52"/>
      <c r="E26" s="52"/>
      <c r="F26" s="52"/>
      <c r="G26" s="93"/>
    </row>
    <row r="27" spans="1:7" s="92" customFormat="1" ht="62.25" customHeight="1" x14ac:dyDescent="0.2">
      <c r="A27" s="24" t="s">
        <v>243</v>
      </c>
      <c r="B27" s="36" t="s">
        <v>244</v>
      </c>
      <c r="C27" s="52" t="s">
        <v>10</v>
      </c>
      <c r="D27" s="52">
        <v>1</v>
      </c>
      <c r="E27" s="52"/>
      <c r="F27" s="52">
        <f>D27*E27</f>
        <v>0</v>
      </c>
      <c r="G27" s="93"/>
    </row>
    <row r="28" spans="1:7" s="92" customFormat="1" ht="15.75" customHeight="1" x14ac:dyDescent="0.2">
      <c r="A28" s="24"/>
      <c r="B28" s="15" t="s">
        <v>245</v>
      </c>
      <c r="C28" s="52" t="s">
        <v>10</v>
      </c>
      <c r="D28" s="52">
        <v>1</v>
      </c>
      <c r="E28" s="144" t="s">
        <v>255</v>
      </c>
      <c r="F28" s="144"/>
      <c r="G28" s="93"/>
    </row>
    <row r="29" spans="1:7" s="92" customFormat="1" ht="31.5" customHeight="1" x14ac:dyDescent="0.2">
      <c r="A29" s="24"/>
      <c r="B29" s="15" t="s">
        <v>246</v>
      </c>
      <c r="C29" s="52" t="s">
        <v>10</v>
      </c>
      <c r="D29" s="52">
        <v>1</v>
      </c>
      <c r="E29" s="52"/>
      <c r="F29" s="52">
        <f t="shared" ref="F29:F36" si="0">D29*E29</f>
        <v>0</v>
      </c>
      <c r="G29" s="93"/>
    </row>
    <row r="30" spans="1:7" s="92" customFormat="1" ht="21.75" customHeight="1" x14ac:dyDescent="0.2">
      <c r="A30" s="24"/>
      <c r="B30" s="15" t="s">
        <v>247</v>
      </c>
      <c r="C30" s="52" t="s">
        <v>10</v>
      </c>
      <c r="D30" s="52">
        <v>1</v>
      </c>
      <c r="E30" s="52"/>
      <c r="F30" s="52">
        <f t="shared" si="0"/>
        <v>0</v>
      </c>
      <c r="G30" s="93"/>
    </row>
    <row r="31" spans="1:7" s="92" customFormat="1" x14ac:dyDescent="0.2">
      <c r="A31" s="24"/>
      <c r="B31" s="15" t="s">
        <v>248</v>
      </c>
      <c r="C31" s="52" t="s">
        <v>10</v>
      </c>
      <c r="D31" s="52">
        <v>0</v>
      </c>
      <c r="E31" s="52"/>
      <c r="F31" s="52">
        <f t="shared" si="0"/>
        <v>0</v>
      </c>
      <c r="G31" s="93"/>
    </row>
    <row r="32" spans="1:7" s="92" customFormat="1" x14ac:dyDescent="0.2">
      <c r="A32" s="24"/>
      <c r="B32" s="15" t="s">
        <v>249</v>
      </c>
      <c r="C32" s="52" t="s">
        <v>10</v>
      </c>
      <c r="D32" s="52">
        <v>3</v>
      </c>
      <c r="E32" s="52"/>
      <c r="F32" s="52">
        <f t="shared" si="0"/>
        <v>0</v>
      </c>
      <c r="G32" s="93"/>
    </row>
    <row r="33" spans="1:7" s="92" customFormat="1" x14ac:dyDescent="0.2">
      <c r="A33" s="24"/>
      <c r="B33" s="15" t="s">
        <v>250</v>
      </c>
      <c r="C33" s="52" t="s">
        <v>10</v>
      </c>
      <c r="D33" s="52">
        <v>6</v>
      </c>
      <c r="E33" s="52"/>
      <c r="F33" s="52">
        <f t="shared" si="0"/>
        <v>0</v>
      </c>
      <c r="G33" s="93"/>
    </row>
    <row r="34" spans="1:7" s="92" customFormat="1" x14ac:dyDescent="0.2">
      <c r="A34" s="24"/>
      <c r="B34" s="15" t="s">
        <v>251</v>
      </c>
      <c r="C34" s="52" t="s">
        <v>10</v>
      </c>
      <c r="D34" s="52">
        <v>1</v>
      </c>
      <c r="E34" s="52"/>
      <c r="F34" s="52">
        <f t="shared" si="0"/>
        <v>0</v>
      </c>
      <c r="G34" s="93"/>
    </row>
    <row r="35" spans="1:7" s="92" customFormat="1" x14ac:dyDescent="0.2">
      <c r="A35" s="24"/>
      <c r="B35" s="15" t="s">
        <v>252</v>
      </c>
      <c r="C35" s="52" t="s">
        <v>10</v>
      </c>
      <c r="D35" s="52">
        <v>1</v>
      </c>
      <c r="E35" s="52"/>
      <c r="F35" s="52">
        <f t="shared" si="0"/>
        <v>0</v>
      </c>
      <c r="G35" s="93"/>
    </row>
    <row r="36" spans="1:7" s="92" customFormat="1" x14ac:dyDescent="0.2">
      <c r="A36" s="24"/>
      <c r="B36" s="15" t="s">
        <v>253</v>
      </c>
      <c r="C36" s="52" t="s">
        <v>10</v>
      </c>
      <c r="D36" s="52">
        <v>2</v>
      </c>
      <c r="E36" s="52"/>
      <c r="F36" s="52">
        <f t="shared" si="0"/>
        <v>0</v>
      </c>
      <c r="G36" s="93"/>
    </row>
    <row r="37" spans="1:7" s="92" customFormat="1" x14ac:dyDescent="0.2">
      <c r="A37" s="24"/>
      <c r="B37" s="15" t="s">
        <v>254</v>
      </c>
      <c r="C37" s="52"/>
      <c r="D37" s="52"/>
      <c r="E37" s="52"/>
      <c r="F37" s="52"/>
      <c r="G37" s="93"/>
    </row>
    <row r="38" spans="1:7" x14ac:dyDescent="0.2">
      <c r="B38" s="35"/>
    </row>
    <row r="39" spans="1:7" s="92" customFormat="1" ht="30" customHeight="1" x14ac:dyDescent="0.2">
      <c r="A39" s="24">
        <v>2.5</v>
      </c>
      <c r="B39" s="36" t="s">
        <v>256</v>
      </c>
      <c r="C39" s="52"/>
      <c r="D39" s="52"/>
      <c r="E39" s="52"/>
      <c r="F39" s="52"/>
      <c r="G39" s="93"/>
    </row>
    <row r="40" spans="1:7" s="92" customFormat="1" x14ac:dyDescent="0.2">
      <c r="A40" s="24"/>
      <c r="B40" s="43" t="s">
        <v>257</v>
      </c>
      <c r="C40" s="52" t="s">
        <v>161</v>
      </c>
      <c r="D40" s="52">
        <v>15</v>
      </c>
      <c r="E40" s="52"/>
      <c r="F40" s="52">
        <f>D40*E40</f>
        <v>0</v>
      </c>
      <c r="G40" s="93"/>
    </row>
    <row r="41" spans="1:7" s="92" customFormat="1" x14ac:dyDescent="0.2">
      <c r="A41" s="24"/>
      <c r="B41" s="43" t="s">
        <v>258</v>
      </c>
      <c r="C41" s="52" t="s">
        <v>161</v>
      </c>
      <c r="D41" s="52">
        <v>15</v>
      </c>
      <c r="E41" s="52"/>
      <c r="F41" s="52">
        <f>D41*E41</f>
        <v>0</v>
      </c>
      <c r="G41" s="93"/>
    </row>
    <row r="42" spans="1:7" s="92" customFormat="1" ht="38.25" x14ac:dyDescent="0.2">
      <c r="A42" s="24"/>
      <c r="B42" s="15" t="s">
        <v>259</v>
      </c>
      <c r="C42" s="52" t="s">
        <v>10</v>
      </c>
      <c r="D42" s="52">
        <v>1</v>
      </c>
      <c r="E42" s="52"/>
      <c r="F42" s="52">
        <f>D42*E42</f>
        <v>0</v>
      </c>
      <c r="G42" s="93"/>
    </row>
    <row r="44" spans="1:7" s="92" customFormat="1" x14ac:dyDescent="0.2">
      <c r="A44" s="24"/>
      <c r="B44" s="13"/>
      <c r="C44" s="52"/>
      <c r="D44" s="52"/>
      <c r="E44" s="52"/>
      <c r="F44" s="52"/>
      <c r="G44" s="93"/>
    </row>
    <row r="45" spans="1:7" s="92" customFormat="1" ht="41.25" customHeight="1" x14ac:dyDescent="0.2">
      <c r="A45" s="24" t="s">
        <v>260</v>
      </c>
      <c r="B45" s="36" t="s">
        <v>261</v>
      </c>
      <c r="C45" s="52"/>
      <c r="D45" s="52"/>
      <c r="E45" s="52"/>
      <c r="F45" s="52"/>
      <c r="G45" s="93"/>
    </row>
    <row r="46" spans="1:7" s="92" customFormat="1" x14ac:dyDescent="0.2">
      <c r="A46" s="24"/>
      <c r="B46" s="15" t="s">
        <v>262</v>
      </c>
      <c r="C46" s="52" t="s">
        <v>10</v>
      </c>
      <c r="D46" s="52">
        <v>2</v>
      </c>
      <c r="E46" s="94"/>
      <c r="F46" s="52">
        <f>D46*E46</f>
        <v>0</v>
      </c>
      <c r="G46" s="93"/>
    </row>
    <row r="47" spans="1:7" s="92" customFormat="1" x14ac:dyDescent="0.2">
      <c r="A47" s="24"/>
      <c r="B47" s="15" t="s">
        <v>263</v>
      </c>
      <c r="C47" s="52" t="s">
        <v>10</v>
      </c>
      <c r="D47" s="52">
        <v>0</v>
      </c>
      <c r="E47" s="52"/>
      <c r="F47" s="52">
        <f t="shared" ref="F47:F54" si="1">D47*E47</f>
        <v>0</v>
      </c>
      <c r="G47" s="93"/>
    </row>
    <row r="48" spans="1:7" s="92" customFormat="1" x14ac:dyDescent="0.2">
      <c r="A48" s="24"/>
      <c r="B48" s="15" t="s">
        <v>264</v>
      </c>
      <c r="C48" s="52" t="s">
        <v>10</v>
      </c>
      <c r="D48" s="52">
        <v>3</v>
      </c>
      <c r="E48" s="52"/>
      <c r="F48" s="52">
        <f t="shared" si="1"/>
        <v>0</v>
      </c>
      <c r="G48" s="93"/>
    </row>
    <row r="49" spans="1:7" s="92" customFormat="1" x14ac:dyDescent="0.2">
      <c r="A49" s="24"/>
      <c r="B49" s="15" t="s">
        <v>265</v>
      </c>
      <c r="C49" s="52" t="s">
        <v>10</v>
      </c>
      <c r="D49" s="52">
        <v>0</v>
      </c>
      <c r="E49" s="52"/>
      <c r="F49" s="52">
        <f t="shared" si="1"/>
        <v>0</v>
      </c>
      <c r="G49" s="93"/>
    </row>
    <row r="50" spans="1:7" s="92" customFormat="1" x14ac:dyDescent="0.2">
      <c r="A50" s="24"/>
      <c r="B50" s="15" t="s">
        <v>266</v>
      </c>
      <c r="C50" s="52" t="s">
        <v>10</v>
      </c>
      <c r="D50" s="52">
        <v>12</v>
      </c>
      <c r="E50" s="52"/>
      <c r="F50" s="52">
        <f t="shared" si="1"/>
        <v>0</v>
      </c>
      <c r="G50" s="93"/>
    </row>
    <row r="51" spans="1:7" s="92" customFormat="1" x14ac:dyDescent="0.2">
      <c r="A51" s="24"/>
      <c r="B51" s="15" t="s">
        <v>267</v>
      </c>
      <c r="C51" s="52" t="s">
        <v>10</v>
      </c>
      <c r="D51" s="52">
        <v>15</v>
      </c>
      <c r="E51" s="52"/>
      <c r="F51" s="52">
        <f t="shared" si="1"/>
        <v>0</v>
      </c>
      <c r="G51" s="93"/>
    </row>
    <row r="52" spans="1:7" s="92" customFormat="1" x14ac:dyDescent="0.2">
      <c r="A52" s="24"/>
      <c r="B52" s="15" t="s">
        <v>268</v>
      </c>
      <c r="C52" s="52" t="s">
        <v>10</v>
      </c>
      <c r="D52" s="52">
        <v>8</v>
      </c>
      <c r="E52" s="52"/>
      <c r="F52" s="52">
        <f t="shared" si="1"/>
        <v>0</v>
      </c>
      <c r="G52" s="93"/>
    </row>
    <row r="53" spans="1:7" s="92" customFormat="1" x14ac:dyDescent="0.2">
      <c r="A53" s="24"/>
      <c r="B53" s="15" t="s">
        <v>269</v>
      </c>
      <c r="C53" s="52" t="s">
        <v>10</v>
      </c>
      <c r="D53" s="52">
        <v>1</v>
      </c>
      <c r="E53" s="52"/>
      <c r="F53" s="52">
        <f t="shared" si="1"/>
        <v>0</v>
      </c>
      <c r="G53" s="93"/>
    </row>
    <row r="54" spans="1:7" s="92" customFormat="1" x14ac:dyDescent="0.2">
      <c r="A54" s="24"/>
      <c r="B54" s="15" t="s">
        <v>270</v>
      </c>
      <c r="C54" s="52" t="s">
        <v>10</v>
      </c>
      <c r="D54" s="52">
        <v>1</v>
      </c>
      <c r="E54" s="52"/>
      <c r="F54" s="52">
        <f t="shared" si="1"/>
        <v>0</v>
      </c>
      <c r="G54" s="93"/>
    </row>
    <row r="55" spans="1:7" s="92" customFormat="1" x14ac:dyDescent="0.2">
      <c r="A55" s="24"/>
      <c r="B55" s="15" t="s">
        <v>271</v>
      </c>
      <c r="C55" s="52"/>
      <c r="D55" s="52"/>
      <c r="E55" s="52"/>
      <c r="F55" s="52"/>
      <c r="G55" s="93"/>
    </row>
    <row r="57" spans="1:7" s="92" customFormat="1" ht="32.25" customHeight="1" x14ac:dyDescent="0.2">
      <c r="A57" s="24" t="s">
        <v>272</v>
      </c>
      <c r="B57" s="36" t="s">
        <v>273</v>
      </c>
      <c r="C57" s="52"/>
      <c r="D57" s="52"/>
      <c r="E57" s="52"/>
      <c r="F57" s="52"/>
      <c r="G57" s="93"/>
    </row>
    <row r="58" spans="1:7" s="92" customFormat="1" x14ac:dyDescent="0.2">
      <c r="A58" s="24"/>
      <c r="B58" s="43" t="s">
        <v>274</v>
      </c>
      <c r="C58" s="52" t="s">
        <v>161</v>
      </c>
      <c r="D58" s="52">
        <v>180</v>
      </c>
      <c r="E58" s="52"/>
      <c r="F58" s="52">
        <f>D58*E58</f>
        <v>0</v>
      </c>
      <c r="G58" s="93"/>
    </row>
    <row r="59" spans="1:7" s="92" customFormat="1" x14ac:dyDescent="0.2">
      <c r="A59" s="24"/>
      <c r="B59" s="43" t="s">
        <v>275</v>
      </c>
      <c r="C59" s="52" t="s">
        <v>161</v>
      </c>
      <c r="D59" s="52">
        <v>200</v>
      </c>
      <c r="E59" s="52"/>
      <c r="F59" s="52">
        <f>D59*E59</f>
        <v>0</v>
      </c>
      <c r="G59" s="93"/>
    </row>
    <row r="62" spans="1:7" s="92" customFormat="1" ht="18.75" customHeight="1" x14ac:dyDescent="0.2">
      <c r="A62" s="24">
        <v>2.8</v>
      </c>
      <c r="B62" s="36" t="s">
        <v>276</v>
      </c>
      <c r="C62" s="52"/>
      <c r="D62" s="52"/>
      <c r="E62" s="52"/>
      <c r="F62" s="52"/>
      <c r="G62" s="93"/>
    </row>
    <row r="63" spans="1:7" s="92" customFormat="1" x14ac:dyDescent="0.2">
      <c r="A63" s="24"/>
      <c r="B63" s="43" t="s">
        <v>277</v>
      </c>
      <c r="C63" s="52" t="s">
        <v>161</v>
      </c>
      <c r="D63" s="52">
        <v>6</v>
      </c>
      <c r="E63" s="52"/>
      <c r="F63" s="52">
        <f>D63*E63</f>
        <v>0</v>
      </c>
      <c r="G63" s="93"/>
    </row>
    <row r="64" spans="1:7" s="92" customFormat="1" x14ac:dyDescent="0.2">
      <c r="A64" s="24"/>
      <c r="B64" s="43" t="s">
        <v>278</v>
      </c>
      <c r="C64" s="52" t="s">
        <v>161</v>
      </c>
      <c r="D64" s="52">
        <v>4</v>
      </c>
      <c r="E64" s="52"/>
      <c r="F64" s="52">
        <f>D64*E64</f>
        <v>0</v>
      </c>
      <c r="G64" s="93"/>
    </row>
    <row r="65" spans="1:7" s="92" customFormat="1" x14ac:dyDescent="0.2">
      <c r="A65" s="24"/>
      <c r="B65" s="43" t="s">
        <v>279</v>
      </c>
      <c r="C65" s="52" t="s">
        <v>161</v>
      </c>
      <c r="D65" s="52">
        <v>1</v>
      </c>
      <c r="E65" s="52"/>
      <c r="F65" s="52">
        <f>D65*E65</f>
        <v>0</v>
      </c>
      <c r="G65" s="93"/>
    </row>
    <row r="67" spans="1:7" s="92" customFormat="1" ht="45.75" customHeight="1" x14ac:dyDescent="0.2">
      <c r="A67" s="24" t="s">
        <v>280</v>
      </c>
      <c r="B67" s="36" t="s">
        <v>281</v>
      </c>
      <c r="C67" s="52" t="s">
        <v>10</v>
      </c>
      <c r="D67" s="52">
        <v>1</v>
      </c>
      <c r="E67" s="52"/>
      <c r="F67" s="52">
        <f>D67*E67</f>
        <v>0</v>
      </c>
      <c r="G67" s="93"/>
    </row>
    <row r="70" spans="1:7" s="92" customFormat="1" ht="41.25" customHeight="1" x14ac:dyDescent="0.2">
      <c r="A70" s="24" t="s">
        <v>282</v>
      </c>
      <c r="B70" s="36" t="s">
        <v>283</v>
      </c>
      <c r="C70" s="52" t="s">
        <v>10</v>
      </c>
      <c r="D70" s="52">
        <v>1</v>
      </c>
      <c r="E70" s="52"/>
      <c r="F70" s="52">
        <f>D70*E70</f>
        <v>0</v>
      </c>
      <c r="G70" s="93"/>
    </row>
    <row r="71" spans="1:7" s="52" customFormat="1" ht="14.25" customHeight="1" x14ac:dyDescent="0.2">
      <c r="A71" s="24"/>
      <c r="B71" s="37"/>
      <c r="G71" s="2"/>
    </row>
    <row r="72" spans="1:7" s="52" customFormat="1" x14ac:dyDescent="0.2">
      <c r="A72" s="24"/>
      <c r="B72" s="31" t="s">
        <v>60</v>
      </c>
      <c r="F72" s="52">
        <f>SUM(F18:F70)</f>
        <v>0</v>
      </c>
      <c r="G72" s="2"/>
    </row>
    <row r="75" spans="1:7" x14ac:dyDescent="0.2">
      <c r="A75" s="24">
        <v>3</v>
      </c>
      <c r="B75" s="40" t="s">
        <v>284</v>
      </c>
    </row>
    <row r="77" spans="1:7" s="92" customFormat="1" ht="19.5" customHeight="1" x14ac:dyDescent="0.2">
      <c r="A77" s="24">
        <v>1</v>
      </c>
      <c r="B77" s="104" t="s">
        <v>285</v>
      </c>
      <c r="C77" s="52" t="s">
        <v>228</v>
      </c>
      <c r="D77" s="52">
        <v>12.8</v>
      </c>
      <c r="E77" s="52"/>
      <c r="F77" s="52">
        <f t="shared" ref="F77:F84" si="2">D77*E77</f>
        <v>0</v>
      </c>
      <c r="G77" s="93"/>
    </row>
    <row r="78" spans="1:7" s="92" customFormat="1" ht="13.5" customHeight="1" x14ac:dyDescent="0.2">
      <c r="A78" s="24">
        <v>2</v>
      </c>
      <c r="B78" s="36" t="s">
        <v>286</v>
      </c>
      <c r="C78" s="52" t="s">
        <v>161</v>
      </c>
      <c r="D78" s="52">
        <v>60</v>
      </c>
      <c r="E78" s="52"/>
      <c r="F78" s="52">
        <f t="shared" si="2"/>
        <v>0</v>
      </c>
      <c r="G78" s="93"/>
    </row>
    <row r="79" spans="1:7" s="92" customFormat="1" ht="13.5" customHeight="1" x14ac:dyDescent="0.2">
      <c r="A79" s="24">
        <v>3</v>
      </c>
      <c r="B79" s="36" t="s">
        <v>287</v>
      </c>
      <c r="C79" s="52" t="s">
        <v>10</v>
      </c>
      <c r="D79" s="52">
        <v>40</v>
      </c>
      <c r="E79" s="52"/>
      <c r="F79" s="52">
        <f t="shared" si="2"/>
        <v>0</v>
      </c>
      <c r="G79" s="93"/>
    </row>
    <row r="80" spans="1:7" s="92" customFormat="1" ht="13.5" customHeight="1" x14ac:dyDescent="0.2">
      <c r="A80" s="24">
        <v>4</v>
      </c>
      <c r="B80" s="36" t="s">
        <v>288</v>
      </c>
      <c r="C80" s="52" t="s">
        <v>10</v>
      </c>
      <c r="D80" s="52">
        <v>4</v>
      </c>
      <c r="E80" s="52"/>
      <c r="F80" s="52">
        <f t="shared" si="2"/>
        <v>0</v>
      </c>
      <c r="G80" s="93"/>
    </row>
    <row r="81" spans="1:7" s="92" customFormat="1" ht="13.5" customHeight="1" x14ac:dyDescent="0.2">
      <c r="A81" s="24">
        <v>5</v>
      </c>
      <c r="B81" s="36" t="s">
        <v>289</v>
      </c>
      <c r="C81" s="52" t="s">
        <v>161</v>
      </c>
      <c r="D81" s="52">
        <v>80</v>
      </c>
      <c r="E81" s="52"/>
      <c r="F81" s="52">
        <f t="shared" si="2"/>
        <v>0</v>
      </c>
      <c r="G81" s="93"/>
    </row>
    <row r="82" spans="1:7" s="92" customFormat="1" ht="13.5" customHeight="1" x14ac:dyDescent="0.2">
      <c r="A82" s="24">
        <v>6</v>
      </c>
      <c r="B82" s="36" t="s">
        <v>290</v>
      </c>
      <c r="C82" s="52" t="s">
        <v>10</v>
      </c>
      <c r="D82" s="52">
        <v>56</v>
      </c>
      <c r="E82" s="52"/>
      <c r="F82" s="52">
        <f t="shared" si="2"/>
        <v>0</v>
      </c>
      <c r="G82" s="93"/>
    </row>
    <row r="83" spans="1:7" s="92" customFormat="1" ht="13.5" customHeight="1" x14ac:dyDescent="0.2">
      <c r="A83" s="24">
        <v>7</v>
      </c>
      <c r="B83" s="36" t="s">
        <v>291</v>
      </c>
      <c r="C83" s="52" t="s">
        <v>10</v>
      </c>
      <c r="D83" s="52">
        <v>6</v>
      </c>
      <c r="E83" s="52"/>
      <c r="F83" s="52">
        <f t="shared" si="2"/>
        <v>0</v>
      </c>
      <c r="G83" s="93"/>
    </row>
    <row r="84" spans="1:7" s="92" customFormat="1" ht="48" customHeight="1" x14ac:dyDescent="0.2">
      <c r="A84" s="24">
        <v>8</v>
      </c>
      <c r="B84" s="36" t="s">
        <v>292</v>
      </c>
      <c r="C84" s="52" t="s">
        <v>10</v>
      </c>
      <c r="D84" s="52">
        <v>1</v>
      </c>
      <c r="E84" s="52"/>
      <c r="F84" s="52">
        <f t="shared" si="2"/>
        <v>0</v>
      </c>
      <c r="G84" s="93"/>
    </row>
    <row r="85" spans="1:7" s="52" customFormat="1" ht="14.25" customHeight="1" x14ac:dyDescent="0.2">
      <c r="A85" s="24"/>
      <c r="B85" s="37"/>
      <c r="G85" s="2"/>
    </row>
    <row r="86" spans="1:7" s="52" customFormat="1" x14ac:dyDescent="0.2">
      <c r="A86" s="24"/>
      <c r="B86" s="31" t="s">
        <v>60</v>
      </c>
      <c r="F86" s="52">
        <f>SUM(F77:F84)</f>
        <v>0</v>
      </c>
      <c r="G86" s="2"/>
    </row>
    <row r="88" spans="1:7" s="9" customFormat="1" x14ac:dyDescent="0.2">
      <c r="A88" s="53" t="s">
        <v>299</v>
      </c>
      <c r="B88" s="69" t="str">
        <f>B4</f>
        <v>ELEKTROTEHNIČKI RADOVI</v>
      </c>
      <c r="C88" s="70"/>
      <c r="D88" s="70"/>
      <c r="E88" s="71" t="s">
        <v>100</v>
      </c>
      <c r="F88" s="70">
        <f>F86+F72+F14</f>
        <v>0</v>
      </c>
    </row>
    <row r="92" spans="1:7" x14ac:dyDescent="0.2">
      <c r="C92" s="37"/>
      <c r="D92" s="139"/>
      <c r="E92" s="139"/>
      <c r="F92" s="139"/>
    </row>
    <row r="97" spans="1:7" x14ac:dyDescent="0.2">
      <c r="B97" s="42"/>
    </row>
    <row r="98" spans="1:7" x14ac:dyDescent="0.2">
      <c r="B98" s="42"/>
    </row>
    <row r="99" spans="1:7" s="3" customFormat="1" x14ac:dyDescent="0.2">
      <c r="A99" s="24"/>
      <c r="B99" s="42"/>
      <c r="C99" s="52"/>
      <c r="D99" s="52"/>
      <c r="E99" s="52"/>
      <c r="F99" s="52"/>
      <c r="G99" s="2"/>
    </row>
    <row r="100" spans="1:7" s="3" customFormat="1" x14ac:dyDescent="0.2">
      <c r="A100" s="24"/>
      <c r="B100" s="42"/>
      <c r="C100" s="52"/>
      <c r="D100" s="52"/>
      <c r="E100" s="52"/>
      <c r="F100" s="52"/>
      <c r="G100" s="2"/>
    </row>
    <row r="101" spans="1:7" s="3" customFormat="1" x14ac:dyDescent="0.2">
      <c r="A101" s="24"/>
      <c r="B101" s="43"/>
      <c r="C101" s="52"/>
      <c r="D101" s="52"/>
      <c r="E101" s="52"/>
      <c r="F101" s="52"/>
      <c r="G101" s="2"/>
    </row>
    <row r="102" spans="1:7" s="3" customFormat="1" x14ac:dyDescent="0.2">
      <c r="A102" s="24"/>
      <c r="B102" s="43"/>
      <c r="C102" s="52"/>
      <c r="D102" s="52"/>
      <c r="E102" s="52"/>
      <c r="F102" s="52"/>
      <c r="G102" s="2"/>
    </row>
    <row r="103" spans="1:7" s="3" customFormat="1" x14ac:dyDescent="0.2">
      <c r="A103" s="24"/>
      <c r="B103" s="13"/>
      <c r="C103" s="52"/>
      <c r="D103" s="52"/>
      <c r="E103" s="52"/>
      <c r="F103" s="52"/>
      <c r="G103" s="2"/>
    </row>
    <row r="104" spans="1:7" s="3" customFormat="1" x14ac:dyDescent="0.2">
      <c r="A104" s="24"/>
      <c r="B104" s="41"/>
      <c r="C104" s="52"/>
      <c r="D104" s="52"/>
      <c r="E104" s="52"/>
      <c r="F104" s="52"/>
      <c r="G104" s="2"/>
    </row>
    <row r="112" spans="1:7" s="3" customFormat="1" x14ac:dyDescent="0.2">
      <c r="A112" s="24"/>
      <c r="B112" s="41"/>
      <c r="C112" s="52"/>
      <c r="D112" s="52"/>
      <c r="E112" s="52"/>
      <c r="F112" s="52"/>
      <c r="G112" s="2"/>
    </row>
    <row r="113" spans="1:7" s="3" customFormat="1" x14ac:dyDescent="0.2">
      <c r="A113" s="24"/>
      <c r="B113" s="42"/>
      <c r="C113" s="52"/>
      <c r="D113" s="52"/>
      <c r="E113" s="52"/>
      <c r="F113" s="52"/>
      <c r="G113" s="2"/>
    </row>
    <row r="114" spans="1:7" s="3" customFormat="1" x14ac:dyDescent="0.2">
      <c r="A114" s="24"/>
      <c r="B114" s="42"/>
      <c r="C114" s="52"/>
      <c r="D114" s="52"/>
      <c r="E114" s="52"/>
      <c r="F114" s="52"/>
      <c r="G114" s="2"/>
    </row>
    <row r="115" spans="1:7" s="3" customFormat="1" x14ac:dyDescent="0.2">
      <c r="A115" s="24"/>
      <c r="B115" s="42"/>
      <c r="C115" s="52"/>
      <c r="D115" s="52"/>
      <c r="E115" s="52"/>
      <c r="F115" s="52"/>
      <c r="G115" s="2"/>
    </row>
    <row r="116" spans="1:7" s="3" customFormat="1" x14ac:dyDescent="0.2">
      <c r="A116" s="24"/>
      <c r="B116" s="13"/>
      <c r="C116" s="52"/>
      <c r="D116" s="52"/>
      <c r="E116" s="52"/>
      <c r="F116" s="52"/>
      <c r="G116" s="2"/>
    </row>
  </sheetData>
  <sheetProtection selectLockedCells="1" selectUnlockedCells="1"/>
  <mergeCells count="9">
    <mergeCell ref="D92:F92"/>
    <mergeCell ref="C1:C2"/>
    <mergeCell ref="D19:F19"/>
    <mergeCell ref="E28:F28"/>
    <mergeCell ref="A1:A2"/>
    <mergeCell ref="B1:B2"/>
    <mergeCell ref="D1:D2"/>
    <mergeCell ref="E1:E2"/>
    <mergeCell ref="F1:F2"/>
  </mergeCells>
  <pageMargins left="0.39370078740157483" right="0.35" top="0.98425196850393704" bottom="0.98425196850393704" header="0.51181102362204722" footer="0.51181102362204722"/>
  <pageSetup paperSize="9" firstPageNumber="0" orientation="portrait" r:id="rId1"/>
  <headerFooter alignWithMargins="0"/>
  <rowBreaks count="1" manualBreakCount="1">
    <brk id="26"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5"/>
  <sheetViews>
    <sheetView tabSelected="1" view="pageBreakPreview" zoomScaleNormal="100" zoomScaleSheetLayoutView="100" workbookViewId="0">
      <selection activeCell="A19" sqref="A19"/>
    </sheetView>
  </sheetViews>
  <sheetFormatPr defaultRowHeight="12.75" x14ac:dyDescent="0.2"/>
  <cols>
    <col min="1" max="1" width="9.140625" style="37"/>
    <col min="2" max="2" width="75.28515625" style="37" customWidth="1"/>
    <col min="3" max="5" width="9.140625" style="37"/>
    <col min="6" max="6" width="24.42578125" style="37" customWidth="1"/>
  </cols>
  <sheetData>
    <row r="2" spans="1:6" ht="18.75" x14ac:dyDescent="0.2">
      <c r="A2" s="146" t="s">
        <v>76</v>
      </c>
      <c r="B2" s="146"/>
      <c r="C2" s="146"/>
      <c r="D2" s="146"/>
      <c r="E2" s="146"/>
      <c r="F2" s="146"/>
    </row>
    <row r="4" spans="1:6" ht="18.75" x14ac:dyDescent="0.3">
      <c r="A4" s="72" t="s">
        <v>77</v>
      </c>
      <c r="B4" s="73" t="str">
        <f>'Građevinski i obrtnički radovi'!B7</f>
        <v>PRIPREMI RADOVI</v>
      </c>
      <c r="F4" s="74">
        <f>'Građevinski i obrtnički radovi'!E20</f>
        <v>0</v>
      </c>
    </row>
    <row r="5" spans="1:6" ht="18.75" x14ac:dyDescent="0.3">
      <c r="A5" s="72" t="s">
        <v>78</v>
      </c>
      <c r="B5" s="73" t="str">
        <f>'Građevinski i obrtnički radovi'!B23</f>
        <v>ZEMLJANI RADOVI</v>
      </c>
      <c r="F5" s="74">
        <f>'Građevinski i obrtnički radovi'!E44</f>
        <v>0</v>
      </c>
    </row>
    <row r="6" spans="1:6" ht="18.75" x14ac:dyDescent="0.3">
      <c r="A6" s="72" t="s">
        <v>79</v>
      </c>
      <c r="B6" s="73" t="str">
        <f>'Građevinski i obrtnički radovi'!B47</f>
        <v xml:space="preserve">ARMIRAČKI RADOVI </v>
      </c>
      <c r="F6" s="74">
        <f>'Građevinski i obrtnički radovi'!E58</f>
        <v>0</v>
      </c>
    </row>
    <row r="7" spans="1:6" ht="18.75" x14ac:dyDescent="0.3">
      <c r="A7" s="72" t="s">
        <v>80</v>
      </c>
      <c r="B7" s="73" t="str">
        <f>'Građevinski i obrtnički radovi'!B61</f>
        <v xml:space="preserve">BETONSKI I ARMIRANOBETONSKI RADOVI </v>
      </c>
      <c r="F7" s="74">
        <f>'Građevinski i obrtnički radovi'!E112</f>
        <v>0</v>
      </c>
    </row>
    <row r="8" spans="1:6" ht="18.75" x14ac:dyDescent="0.3">
      <c r="A8" s="72" t="s">
        <v>81</v>
      </c>
      <c r="B8" s="73" t="str">
        <f>'Građevinski i obrtnički radovi'!B115</f>
        <v>ZIDARSKI RADOVI</v>
      </c>
      <c r="F8" s="74">
        <f>'Građevinski i obrtnički radovi'!E146</f>
        <v>0</v>
      </c>
    </row>
    <row r="9" spans="1:6" ht="18.75" x14ac:dyDescent="0.3">
      <c r="A9" s="72" t="s">
        <v>82</v>
      </c>
      <c r="B9" s="73" t="str">
        <f>'Građevinski i obrtnički radovi'!B149</f>
        <v>TESARSKI RADOVI</v>
      </c>
      <c r="F9" s="74">
        <f>'Građevinski i obrtnički radovi'!E168</f>
        <v>0</v>
      </c>
    </row>
    <row r="10" spans="1:6" ht="18.75" x14ac:dyDescent="0.3">
      <c r="A10" s="72" t="s">
        <v>83</v>
      </c>
      <c r="B10" s="73" t="s">
        <v>296</v>
      </c>
      <c r="F10" s="74">
        <f>'Građevinski i obrtnički radovi'!E197</f>
        <v>0</v>
      </c>
    </row>
    <row r="11" spans="1:6" ht="18.75" x14ac:dyDescent="0.3">
      <c r="A11" s="72" t="s">
        <v>84</v>
      </c>
      <c r="B11" s="73" t="s">
        <v>297</v>
      </c>
      <c r="F11" s="74">
        <f>'Građevinski i obrtnički radovi'!E226</f>
        <v>0</v>
      </c>
    </row>
    <row r="12" spans="1:6" ht="18.75" x14ac:dyDescent="0.3">
      <c r="A12" s="72" t="s">
        <v>86</v>
      </c>
      <c r="B12" s="73" t="s">
        <v>298</v>
      </c>
      <c r="F12" s="74">
        <f>'Građevinski i obrtnički radovi'!E250</f>
        <v>0</v>
      </c>
    </row>
    <row r="13" spans="1:6" ht="18.75" x14ac:dyDescent="0.3">
      <c r="A13" s="72" t="s">
        <v>87</v>
      </c>
      <c r="B13" s="73" t="s">
        <v>38</v>
      </c>
      <c r="F13" s="74">
        <f>'Građevinski i obrtnički radovi'!E288</f>
        <v>0</v>
      </c>
    </row>
    <row r="14" spans="1:6" ht="18.75" x14ac:dyDescent="0.3">
      <c r="A14" s="72" t="s">
        <v>88</v>
      </c>
      <c r="B14" s="73" t="s">
        <v>41</v>
      </c>
      <c r="F14" s="74">
        <f>'Građevinski i obrtnički radovi'!E311</f>
        <v>0</v>
      </c>
    </row>
    <row r="15" spans="1:6" ht="18.75" x14ac:dyDescent="0.3">
      <c r="A15" s="72" t="s">
        <v>94</v>
      </c>
      <c r="B15" s="73" t="s">
        <v>43</v>
      </c>
      <c r="F15" s="74">
        <f>'Građevinski i obrtnički radovi'!E332</f>
        <v>0</v>
      </c>
    </row>
    <row r="16" spans="1:6" ht="19.5" customHeight="1" x14ac:dyDescent="0.3">
      <c r="A16" s="72" t="s">
        <v>89</v>
      </c>
      <c r="B16" s="73" t="str">
        <f>'Građevinski i obrtnički radovi'!B334</f>
        <v>SOBOSLIKARSKO LIČILAČKI RADOVI</v>
      </c>
      <c r="F16" s="74">
        <f>'Građevinski i obrtnički radovi'!E344</f>
        <v>0</v>
      </c>
    </row>
    <row r="17" spans="1:6" ht="20.25" customHeight="1" x14ac:dyDescent="0.3">
      <c r="A17" s="72" t="s">
        <v>90</v>
      </c>
      <c r="B17" s="73" t="s">
        <v>75</v>
      </c>
      <c r="F17" s="74">
        <f>'Vodovod i kanalizacija'!E177</f>
        <v>0</v>
      </c>
    </row>
    <row r="18" spans="1:6" ht="18.75" x14ac:dyDescent="0.3">
      <c r="A18" s="72" t="s">
        <v>299</v>
      </c>
      <c r="B18" s="73" t="s">
        <v>85</v>
      </c>
      <c r="F18" s="74">
        <f>'Elektrorehnički radovi'!F88</f>
        <v>0</v>
      </c>
    </row>
    <row r="20" spans="1:6" ht="19.5" x14ac:dyDescent="0.2">
      <c r="A20" s="145" t="s">
        <v>91</v>
      </c>
      <c r="B20" s="145"/>
      <c r="C20" s="145"/>
      <c r="D20" s="145"/>
      <c r="E20" s="145"/>
      <c r="F20" s="100">
        <f>SUM(F4:F18)</f>
        <v>0</v>
      </c>
    </row>
    <row r="21" spans="1:6" ht="19.5" x14ac:dyDescent="0.2">
      <c r="A21" s="147" t="s">
        <v>92</v>
      </c>
      <c r="B21" s="147"/>
      <c r="C21" s="147"/>
      <c r="D21" s="147"/>
      <c r="E21" s="147"/>
      <c r="F21" s="100">
        <f>F20*0.25</f>
        <v>0</v>
      </c>
    </row>
    <row r="22" spans="1:6" ht="19.5" x14ac:dyDescent="0.2">
      <c r="A22" s="148" t="s">
        <v>93</v>
      </c>
      <c r="B22" s="148"/>
      <c r="C22" s="148"/>
      <c r="D22" s="148"/>
      <c r="E22" s="148"/>
      <c r="F22" s="100">
        <f>F20+F21</f>
        <v>0</v>
      </c>
    </row>
    <row r="23" spans="1:6" ht="15.75" x14ac:dyDescent="0.25">
      <c r="A23" s="75"/>
      <c r="B23" s="75"/>
      <c r="C23" s="76"/>
      <c r="D23" s="75"/>
      <c r="F23" s="77"/>
    </row>
    <row r="24" spans="1:6" x14ac:dyDescent="0.2">
      <c r="A24" s="78"/>
      <c r="B24" s="35"/>
      <c r="C24" s="79"/>
      <c r="D24" s="79"/>
      <c r="E24" s="79"/>
      <c r="F24" s="79"/>
    </row>
    <row r="25" spans="1:6" x14ac:dyDescent="0.2">
      <c r="A25" s="78"/>
      <c r="B25" s="35"/>
      <c r="C25" s="79"/>
      <c r="D25" s="79"/>
      <c r="E25" s="79"/>
      <c r="F25" s="79"/>
    </row>
  </sheetData>
  <mergeCells count="4">
    <mergeCell ref="A20:E20"/>
    <mergeCell ref="A2:F2"/>
    <mergeCell ref="A21:E21"/>
    <mergeCell ref="A22:E22"/>
  </mergeCells>
  <pageMargins left="0.7" right="0.7" top="0.75" bottom="0.75" header="0.3" footer="0.3"/>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NASLOVNICA GLAVNA</vt:lpstr>
      <vt:lpstr>Građevinski i obrtnički radovi</vt:lpstr>
      <vt:lpstr>Vodovod i kanalizacija</vt:lpstr>
      <vt:lpstr>Elektrorehnički radovi</vt:lpstr>
      <vt:lpstr>REKAPITULACIJA</vt:lpstr>
      <vt:lpstr>'Elektrorehnički radovi'!Excel_BuiltIn_Print_Area_1_1</vt:lpstr>
      <vt:lpstr>Excel_BuiltIn_Print_Area_1_1</vt:lpstr>
      <vt:lpstr>'Elektrorehnički radovi'!Print_Area</vt:lpstr>
      <vt:lpstr>'Građevinski i obrtnički radovi'!Print_Area</vt:lpstr>
      <vt:lpstr>'NASLOVNICA GLAVNA'!Print_Area</vt:lpstr>
      <vt:lpstr>REKAPITULACIJA!Print_Area</vt:lpstr>
      <vt:lpstr>'Vodovod i kanalizacija'!Print_Area</vt:lpstr>
      <vt:lpstr>'Elektrorehnički radovi'!Print_Titles</vt:lpstr>
      <vt:lpstr>'Građevinski i obrtnički radovi'!Print_Titles</vt:lpstr>
      <vt:lpstr>'Vodovod i kanalizacija'!Print_Titles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IVAN_RASIC</dc:creator>
  <cp:lastModifiedBy>OSG</cp:lastModifiedBy>
  <cp:lastPrinted>2020-03-23T13:33:42Z</cp:lastPrinted>
  <dcterms:created xsi:type="dcterms:W3CDTF">2018-03-21T19:30:13Z</dcterms:created>
  <dcterms:modified xsi:type="dcterms:W3CDTF">2020-08-18T07:28:28Z</dcterms:modified>
</cp:coreProperties>
</file>