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G\Desktop\web\AUTOBUSNO STAJALIŠTE-javni poziv\"/>
    </mc:Choice>
  </mc:AlternateContent>
  <bookViews>
    <workbookView xWindow="0" yWindow="0" windowWidth="28800" windowHeight="12135"/>
  </bookViews>
  <sheets>
    <sheet name="TROŠKOVNIK" sheetId="1" r:id="rId1"/>
  </sheets>
  <definedNames>
    <definedName name="_xlnm.Print_Area" localSheetId="0">TROŠKOVNIK!$A$1:$F$130</definedName>
    <definedName name="_xlnm.Print_Titles" localSheetId="0">TROŠKOVNIK!$5:$5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6" i="1" l="1"/>
  <c r="F84" i="1" l="1"/>
  <c r="F82" i="1"/>
  <c r="F81" i="1"/>
  <c r="F80" i="1"/>
  <c r="F79" i="1"/>
  <c r="F76" i="1"/>
  <c r="F110" i="1" l="1"/>
  <c r="F109" i="1"/>
  <c r="F71" i="1"/>
  <c r="F74" i="1"/>
  <c r="F73" i="1"/>
  <c r="F72" i="1"/>
  <c r="F70" i="1"/>
  <c r="F67" i="1"/>
  <c r="F66" i="1"/>
  <c r="F65" i="1"/>
  <c r="F64" i="1"/>
  <c r="F61" i="1" l="1"/>
  <c r="F60" i="1"/>
  <c r="F86" i="1" l="1"/>
  <c r="F123" i="1" s="1"/>
  <c r="F99" i="1"/>
  <c r="F95" i="1"/>
  <c r="F94" i="1"/>
  <c r="F92" i="1"/>
  <c r="F11" i="1"/>
  <c r="F13" i="1"/>
  <c r="F15" i="1"/>
  <c r="F17" i="1"/>
  <c r="F20" i="1"/>
  <c r="F21" i="1"/>
  <c r="F22" i="1"/>
  <c r="B24" i="1"/>
  <c r="F29" i="1"/>
  <c r="F31" i="1"/>
  <c r="F33" i="1"/>
  <c r="F35" i="1"/>
  <c r="F37" i="1"/>
  <c r="F39" i="1"/>
  <c r="F41" i="1"/>
  <c r="F43" i="1"/>
  <c r="B45" i="1"/>
  <c r="F49" i="1"/>
  <c r="F51" i="1"/>
  <c r="B53" i="1"/>
  <c r="B86" i="1"/>
  <c r="B101" i="1"/>
  <c r="F53" i="1" l="1"/>
  <c r="F122" i="1" s="1"/>
  <c r="F112" i="1"/>
  <c r="F125" i="1" s="1"/>
  <c r="F101" i="1"/>
  <c r="F124" i="1" s="1"/>
  <c r="F45" i="1"/>
  <c r="F121" i="1" s="1"/>
  <c r="F24" i="1"/>
  <c r="F120" i="1" s="1"/>
  <c r="F127" i="1" l="1"/>
  <c r="F128" i="1" s="1"/>
  <c r="F129" i="1" s="1"/>
</calcChain>
</file>

<file path=xl/sharedStrings.xml><?xml version="1.0" encoding="utf-8"?>
<sst xmlns="http://schemas.openxmlformats.org/spreadsheetml/2006/main" count="153" uniqueCount="89">
  <si>
    <t>1.</t>
  </si>
  <si>
    <t>2.</t>
  </si>
  <si>
    <t>3.</t>
  </si>
  <si>
    <t>PRIPREMNI RADOVI</t>
  </si>
  <si>
    <t>ZEMLJANI RADOVI</t>
  </si>
  <si>
    <t>4.</t>
  </si>
  <si>
    <t>5.</t>
  </si>
  <si>
    <t>m'</t>
  </si>
  <si>
    <t>UKUPNO</t>
  </si>
  <si>
    <t>ODVODNJA</t>
  </si>
  <si>
    <t>KOLNIČKA KONSTRUKCIJA</t>
  </si>
  <si>
    <t>A</t>
  </si>
  <si>
    <t>B</t>
  </si>
  <si>
    <t>C</t>
  </si>
  <si>
    <t>E</t>
  </si>
  <si>
    <t>D</t>
  </si>
  <si>
    <t>SVEUKUPNO</t>
  </si>
  <si>
    <r>
      <t>m</t>
    </r>
    <r>
      <rPr>
        <vertAlign val="superscript"/>
        <sz val="12"/>
        <rFont val="Calibri"/>
        <family val="2"/>
        <charset val="238"/>
      </rPr>
      <t>2</t>
    </r>
  </si>
  <si>
    <t>6.</t>
  </si>
  <si>
    <t>7.</t>
  </si>
  <si>
    <r>
      <t>m</t>
    </r>
    <r>
      <rPr>
        <vertAlign val="superscript"/>
        <sz val="12"/>
        <rFont val="Calibri"/>
        <family val="2"/>
        <charset val="238"/>
      </rPr>
      <t>3</t>
    </r>
  </si>
  <si>
    <t>8.</t>
  </si>
  <si>
    <t>Drenaža - izrada procjednica. Stavka obuhvaća dobavu i izvedbu drenažnog "klina" od zrnatog kamenog materijala kao produžetak donjeg nosivog sloja kolničke konstrukcije u širini bankina, obostrano ili samo u širini niže bankine, a na ručno isplaniranu podlogu u širini prema projektu. Zrnati kameni materijal ugrađuje se u debljni od 15 cm.</t>
  </si>
  <si>
    <t>PROMETNA SIGNALIZACIJA</t>
  </si>
  <si>
    <t>Nabava, doprema i postavljanje prometnih znakova u svemu prema prometnoj situaciji i važećim propisima. Obračun po komadu postavljenog znaka. U cijenu uključena nabava, izrada i bojanje znakova i stupova, iskop i betoniranje temelja, učvršćivanje znakova i stupova te svi potrebni pripremni radovi i prijevoz.</t>
  </si>
  <si>
    <t>REKAPITULACIJA</t>
  </si>
  <si>
    <t xml:space="preserve">VERTIKALNA I HORIZONTALNA SIGNALIZACIJA </t>
  </si>
  <si>
    <t>PDV 25%</t>
  </si>
  <si>
    <t>Grubo i fino planiranje i valjanje posteljice prometnih, površina. Neravnine je potrebno zasjeći, a udubljenja napuniti materijalom tako da posteljica nakon valjanja dobije projektirane uzdužne i poprečne padove, sa točnosti ± 2 cm. Na nižem rubu potrebno je izvesti drenažni klin. Obračun po m² uvaljane posteljice.</t>
  </si>
  <si>
    <t>kpl</t>
  </si>
  <si>
    <t>kg</t>
  </si>
  <si>
    <t>Izrada horizontalne prometne signalizacije prema projektu. Obračun prema stvarno izvedenim količinama.</t>
  </si>
  <si>
    <t>Izrada zemljanih bankina od materijala iz iskopa sa potrebnim zbijanjem i valjanjem. Obračun po m' bankine</t>
  </si>
  <si>
    <t>Stavka</t>
  </si>
  <si>
    <t>Opis radova</t>
  </si>
  <si>
    <t>Količina</t>
  </si>
  <si>
    <t>Jed.cijena</t>
  </si>
  <si>
    <t>Ukupno</t>
  </si>
  <si>
    <t>Jed.
mj.</t>
  </si>
  <si>
    <t>Iskop zemljanog ili raznog drugog materijala na mjestima gdje se ispitivanjem utvrdi da je zbijenost 'podtla manja od Ms=15 N/mm². Stavkom obuhvatiti:
- iskop materijala do potrebne dubine
- odvoz iskopanog materijala na gradilišni deponij
- planiranje terena posteljice u otkopu sa točnosti ±5 cm 
- ispitivanje zbijenosti koja treba iznositi Ms≥15 N/mm², sa izdavanjem potrebnog atesta
Površine na kojima je potrebnu izvršiti zamjenu materijala odrediti će nadzorni inženjer nakon dobivanja rezultata ispitivanja i vizualnog pregleda posteljice Pretpostavlja se zamjena materijala na cca. 10 % površine. Obračun po m³ iskopanog materijala u sraslom stanju.</t>
  </si>
  <si>
    <t>- sitni pričvrsni i potrošni materijal</t>
  </si>
  <si>
    <t>- betonski čelik B500B - rebrasti</t>
  </si>
  <si>
    <t>- betonski čelik B500B - mrežasti</t>
  </si>
  <si>
    <t>- glatka oplata</t>
  </si>
  <si>
    <r>
      <t>Dobava i izrada nosivog sloja od bitumeniziranog drobljenog kamenog materijala AC 22 BASE 50/70   u sloju debljine 7 cm. Gornji bitumenizirani nosivi sloj  sastavljen je od mješavine kamenog brašna, kamenog materijala najveće veličine zrna 11 mm i bitumena kao veziva. Kamen (eruptivni ili alternativno dolomit) kao sirovina za proizvodnju drobljenih kamenih materijalatreba zadovoljavati uvjete kvalitete dane standardima. Svojstva izvedenog sloja trebaju zadovoljiti uvjete dane standardom u pogledu fizičko-mehaničkih svojstava, debljine, visine, poprečnog nagiba, položaja i ravnosti sloja. Osiguranje kvalitete provodi se prema propisima. S izradom ovog sloja može se početi nakon preuzimanja tamponskog sloja po nadzornom inženjeru. Jediničnom cijenom plaća se sav rad i materijal potreban za dovršenje sloja zbijenog do stupnja komprimiranosti min 98%. Obračun po 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 xml:space="preserve"> površine ugrađenog sloja u uvaljanom stanju.
AC 22 BASE 50/70   d=7 cm </t>
    </r>
  </si>
  <si>
    <t>C 44</t>
  </si>
  <si>
    <t>- oznaka H52</t>
  </si>
  <si>
    <t>- kratka isprekidana crta H04</t>
  </si>
  <si>
    <t>Ugradnja geotekstila TIP 300 na uvaljanu posteljicu. Štiti se dno iskopa i bočni rubovi. U jediničnu cijenu uključen sav potreban rad i materijal te preklopi.</t>
  </si>
  <si>
    <r>
      <t>Nasipanje terena kamenim materijalom do kote tampona te strojno nabijanje materijala do potrebne zbijenosti: Ova stavka obuhvaća
- dovoz kamenog-tucaničkog materijala sa deponije
- nasipavanje materijala u slojevima do 30 cm debljine
- strojno nabijanje do potrebne zbijenosti
- planiranje terena ispod svih površina sa točnosti ±2 cm
- ispod prometnih površina ispitivanje zbijenosti posteljice koje treba iznositi Me = 15 N/mm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 xml:space="preserve">
- ukoliko je zbijenost manja od propisane izvršiti sanaciju posteljice do potrebne zbijenosti
- sva potrebna mjerenja i ispitivanja sa pribavljanjem potrebnog atesta
- nasip ispod kolnih površina.
Obračun po m</t>
    </r>
    <r>
      <rPr>
        <vertAlign val="superscript"/>
        <sz val="12"/>
        <rFont val="Calibri"/>
        <family val="2"/>
        <charset val="238"/>
      </rPr>
      <t>3</t>
    </r>
    <r>
      <rPr>
        <sz val="12"/>
        <rFont val="Calibri"/>
        <family val="2"/>
        <charset val="238"/>
      </rPr>
      <t xml:space="preserve"> nasipanog i zbijenog materijala u sraslom stanju.</t>
    </r>
  </si>
  <si>
    <t>betonski rubjak 8/20 cm</t>
  </si>
  <si>
    <t>betonski rubnjak 18/25 cm</t>
  </si>
  <si>
    <r>
      <t xml:space="preserve">Dobava i izvedba nosivog sloja od mehanički zbijenog  nasipnog materijala debljine sloja max. 30 cm u zbijenom stanju od mehanički zbijenog kamenog-tucaničkog materijala (0-63 mm). Za gornji - završni sloj koristiti tucanik 0-31,5 mm. Gornja površina treba biti poravnata prema projektu sa točnošću ±1 cm. Izradi ovog sloja pristupa se nakon preuzimanja posteljice po nadzornom inženjeru. Granulometrijski sastav treba udovoljiti normiranim uvjetima. Modul stišljivosti dobiven ispitivanjem kružnom pločom </t>
    </r>
    <r>
      <rPr>
        <sz val="12"/>
        <rFont val="Arial"/>
        <family val="2"/>
        <charset val="238"/>
      </rPr>
      <t>ø</t>
    </r>
    <r>
      <rPr>
        <sz val="12"/>
        <rFont val="Calibri"/>
        <family val="2"/>
        <charset val="238"/>
      </rPr>
      <t>30 cm treba biti Ms=80 N/mm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 xml:space="preserve">. U jediničnu cijenu potrebno je uključiti sav rad i materijal potreban za izvedbu tamponskog sloja tražene zbijenosti.
</t>
    </r>
    <r>
      <rPr>
        <sz val="12"/>
        <rFont val="Calibri"/>
        <family val="2"/>
        <charset val="238"/>
      </rPr>
      <t>Obračun po m</t>
    </r>
    <r>
      <rPr>
        <vertAlign val="superscript"/>
        <sz val="12"/>
        <rFont val="Calibri"/>
        <family val="2"/>
        <charset val="238"/>
      </rPr>
      <t>3</t>
    </r>
    <r>
      <rPr>
        <sz val="12"/>
        <rFont val="Calibri"/>
        <family val="2"/>
        <charset val="238"/>
      </rPr>
      <t xml:space="preserve"> tamponskog sloja u zbijenom stanju, potpuno pripremljenom za izradu asfalta.</t>
    </r>
  </si>
  <si>
    <t xml:space="preserve">AC 11 SURF 50/70   d=6 cm </t>
  </si>
  <si>
    <t xml:space="preserve">AC 11 SURF 50/70   d=4 cm </t>
  </si>
  <si>
    <r>
      <t>Dobava, izrada i ugradnja asfaltbetona - nosivi i habajući sloj za pješački peron i obnoviu postojeće pješačke staze. S izradom ovog sloja može se početi nakon preuzimanja prethodnog sloja po nadzornom inženjeru. Jediničnom cijenom plaća se sav rad i materijal potreban za dovršenje sloja zbijenog do stupnja komprimiranosti min 98%. Obračun po 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 xml:space="preserve"> izvedenog asfaltbetona u uvaljanom stanju.</t>
    </r>
  </si>
  <si>
    <t>Izmještanje i zaštita izgrađene infrastrukture prema uputama i uvjetima distributera te uz osiguranje stručnog nadzora nadležnih službi.</t>
  </si>
  <si>
    <t>- zaštita vodovodnih instalacija</t>
  </si>
  <si>
    <t>AUTOBUSNO STAJALIŠTE U ULICI LJUDEVITA POSAVSKOG, STARA GRADIŠKA</t>
  </si>
  <si>
    <t>U jedinične cijene uključeni su svi elemente radnih procesa, sav potreban rad i materijal za izvršenje pojedine stavke kao i standardni faktori za pridruživanje indirektnih troškova. Za ugrađene materijale dostavljaju se dokazi o kvaliteti ugrađenih materijala te provode sva potrebna kontrolna i tekuća ispitivanja. Ista se ne obračunavaju posebno. Obveze izvođača koje proizlaze iz zakonskih propisa ne obračunavaju se posebno.
Obveza izvođača je održavanje gradilišta (a posebice javne prometne površine) čistim i urednim za vrijeme cijelog trajanja radova.</t>
  </si>
  <si>
    <t xml:space="preserve">Iskolčenje osi i rubova zahvata, poligonih točaka i repera sa svim potrebnim geodetskim podacima. Osiguranje iskolčenih elemenata po preuzimanju trase. Postavljanje poprečnih profila sa svim potrebnim obilježavanjima prema tehničkoj dokumentaciji te izrada elaborata iskolčenja. Rekonstrukcija osi i visine prometnih površina kroz cijelo vrijeme izvođenja radova te izrada geodetskih podloga preko kojih se vrši obračun izvedenih radova. Obračun za cjelokupno iskolčenja. </t>
  </si>
  <si>
    <t>lzrada geodetskog snimka izvedenog stanja nakon završetka svih radova. Katastarsko snimanje položene trase sa kartiranjem. Osim geodetskog snimka izvodač geodetskih radova dužan je dostaviti INVESTITORU geodetski snimak prometnice u digitalnom obliku, vektorski format (DWG, DXF ili jednakovrijedno). Obračun za kompletno izvedene radove po predaji ovjerenog elaborata.</t>
  </si>
  <si>
    <t xml:space="preserve">
Krčenje grmlja i sječa niskog raslinja i drveća. Prije početka zemljanih radova potrebno je u granicama radnog pojasa buduće trase (građevinski pojas), u širini koju odobri nadzorni inž. iskrčiti šiblje, raslinje i drveće. 
Stavka uključuje :
-sječu grmlja, raslinja i drveća, čupanje ili iskop korijenja i panjeva
- deponiranje grmlja, raslinja, korijenja i panjeva izvan trase na mjesto koje odredi investitor 
- nastale rupe pri čupanju korijenja i vađenju raslinja popuniti zemljom i sabiti, ukoliko će posredno na takvo tlo doći nasip. 
- utovar, prijevoz i istovar na gradilišnu deponiju na udaljenost do 5 km.
Obračun po m² stvarno iskrčenog i uređenog terena. 
</t>
  </si>
  <si>
    <t>Uspostava privremene prometne signalizacije prema uputama upravitelja javne ceste te osiguranje privremenih prilaza do objekata u području zahvata za cijelo vrijeme trajanja radova te održavanje svih privremenih i gradilišnih puteva.</t>
  </si>
  <si>
    <t>- zaštita elektroenergetskih instalacija</t>
  </si>
  <si>
    <t>- zaštita EKI instalacija</t>
  </si>
  <si>
    <t xml:space="preserve">Prijevoz viška iskopanog materijala. Rad obuhvaća prijevoz iskopanog materijala, od mjesta iskopa, koje može biti u trasi ili pozajmištu, do mjesta istovara u nasip ili odlagalište. Prijevoz materijala na prosječnu udaljenost do 2 km. </t>
  </si>
  <si>
    <t>Strojni iskop - skidanje humusa debljine 20 cm, sa uklanjanjem iskopanog materijala te odlaganjem -deponiranjem materijala iz iskopa u stranu, pored trase. Isti će se koristiti za izradu bankina i nasipavanje uz rub ceste. Višak materijala prevozi se na udaljenost do 2 km na lokaciju koju odredi Investitor. Rastresitost materijala treba uzeti u obzir pri formiranju jed.cijene, jer se neće posebno priznavati.</t>
  </si>
  <si>
    <t>Iskop zemljanog materijala i postojećeg nasipnog materijala u zoni zahvata (kamen, zemlja, beton i drobljeni asfalt) u širokom iskopu. Iskope vršiti prema poprečnim profilima, visinskim kotama određenim projektom, normalnim profilima i uputama nadzornog inženjera. Ova stavka obuhvaća:
- iskop materijala
- pripremu posteljice
- ispod prometnih površina ispitivanje zbijenosti posteljice koja treba iznositi Me=15N/mm², sa izdavanjem potrebnog atesta
- ukoliko je zbijenost manja od propisane izvršiti sanaciju posteljice do potrebne zbijenosti
- sva potrebna mjerenja i ispitivanja sa pribavljanjem potrebnog atesta
- pravilno zasijecanje rubova postojećeg asfaltnog kolnika
Dio materijala iskoristit će se za ugradnju na trasi a višak odvesti.
Obračun po m³ iskopanog materijala u sraslom stanju.</t>
  </si>
  <si>
    <r>
      <t>Iskop i profiliranje okolnog terena (materijal C kategorije). Stavka obuhvaća strojni iskop-profiliranje  u tlu s uređenjem poprečnih i uzdužnih padova s odbacivanjem i razastiranjem materijala u stranu,  te utovarom viška materijala i prijevozom na deponiju određenu od strane Investitora na udaljenost do 2 km. obračun radova po 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 xml:space="preserve"> profiliranog terena sa prosječnim iskopom &lt; 0,30 m</t>
    </r>
    <r>
      <rPr>
        <vertAlign val="superscript"/>
        <sz val="12"/>
        <rFont val="Calibri"/>
        <family val="2"/>
        <charset val="238"/>
      </rPr>
      <t>3</t>
    </r>
    <r>
      <rPr>
        <sz val="12"/>
        <rFont val="Calibri"/>
        <family val="2"/>
        <charset val="238"/>
      </rPr>
      <t>/m</t>
    </r>
    <r>
      <rPr>
        <vertAlign val="superscript"/>
        <sz val="12"/>
        <rFont val="Calibri"/>
        <family val="2"/>
        <charset val="238"/>
      </rPr>
      <t>2</t>
    </r>
    <r>
      <rPr>
        <sz val="12"/>
        <rFont val="Calibri"/>
        <family val="2"/>
        <charset val="238"/>
      </rPr>
      <t xml:space="preserve">. </t>
    </r>
  </si>
  <si>
    <t>Dobava, transport i ugradnja betonskih elemenata -   rubnjaka  u svrhu utvrđivanja rubova zahvata.  U cijeni sav potreban rad i materijal. Obračun po m' funkcionalno položenog rubnjaka.</t>
  </si>
  <si>
    <t>- AB ploča u padu C30/37</t>
  </si>
  <si>
    <t>- akrilni panel debljine 6 mm, UV postojan</t>
  </si>
  <si>
    <t>- spojni i montažni čelični elementi</t>
  </si>
  <si>
    <t>BETONSKI, ARMIRANO BETONSKI I MONTAŽERSKI RADOVI</t>
  </si>
  <si>
    <t>- drvena konstrukcija nadstrešnice za putnike</t>
  </si>
  <si>
    <t>Izrada armiranobetonske ploče u padu betonom C30/37. Površina protuklizno zaribana. U cijeni sav potreban rad i materijal.</t>
  </si>
  <si>
    <t xml:space="preserve">Dobava, transport i montaža tipizirane autobusne nadstrešnice od lameliranog drva kao OMEGA AURA ili jednakovrijedno. U cijeni sav potreban rad i materijal te zaštita materijala. </t>
  </si>
  <si>
    <t>- natpisna ploča stajališta, približne dimenzije 150x40 cm, prema uputi naručitelja</t>
  </si>
  <si>
    <t>Dobava, transport i montaža tipizirane nadstrešnice za bicikle dimenzija 540x250x270 cm kao art. 07506 USLUGA PAKRAC ili jednakovrijedno. U cijeni sav potreban rad i materijal.</t>
  </si>
  <si>
    <t>Dobava, transport i montaža urbanog mobilijara</t>
  </si>
  <si>
    <t>- Kanta za otpatke</t>
  </si>
  <si>
    <t>- Stalak za 12 bicikla</t>
  </si>
  <si>
    <t>- Stup i pumpa za bicikle</t>
  </si>
  <si>
    <t>Urbani zdenac otporan na smrzavanje. U cijeni izgradnja okna dim 120x120x60 cm sa drenažnim slojem na dnu. Izgradnja priključka na vodovodnu mrežu, montaža zasuna, sakupljača nečistoća, regulatora tlaka i tipizirane slavine (kao Innovative Water Tech ili jednakovrijedno). U cijeni sav potreban rad i materijal do pune gotovosti stavke.</t>
  </si>
  <si>
    <t>BETONSKI, ARMIRANOBETONSKI I MONTAŽERSKI RADOVI</t>
  </si>
  <si>
    <t>- Samostojeći oglasni pano dimenzije 1,20*2,20 m</t>
  </si>
  <si>
    <t>F</t>
  </si>
  <si>
    <t>UKUPNO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</si>
</sst>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_-* #,##0.00000\ [$kn-41A]_-;\-* #,##0.00000\ [$kn-41A]_-;_-* &quot;-&quot;??\ [$kn-41A]_-;_-@_-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8"/>
      <name val="Arial"/>
      <family val="2"/>
    </font>
    <font>
      <b/>
      <sz val="8"/>
      <name val="Arial CE"/>
      <charset val="238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 shrinkToFit="1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 shrinkToFit="1"/>
    </xf>
    <xf numFmtId="0" fontId="3" fillId="0" borderId="1" xfId="0" applyFont="1" applyBorder="1" applyAlignment="1">
      <alignment wrapText="1" shrinkToFit="1"/>
    </xf>
    <xf numFmtId="0" fontId="3" fillId="0" borderId="1" xfId="0" applyFont="1" applyBorder="1" applyAlignment="1">
      <alignment horizontal="center"/>
    </xf>
    <xf numFmtId="0" fontId="3" fillId="2" borderId="0" xfId="0" applyFont="1" applyFill="1" applyAlignment="1">
      <alignment wrapText="1" shrinkToFit="1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0" xfId="0" quotePrefix="1" applyFont="1" applyAlignment="1">
      <alignment wrapText="1" shrinkToFit="1"/>
    </xf>
    <xf numFmtId="4" fontId="8" fillId="0" borderId="0" xfId="0" applyNumberFormat="1" applyFont="1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9" fillId="0" borderId="0" xfId="0" applyFont="1"/>
    <xf numFmtId="43" fontId="9" fillId="0" borderId="0" xfId="1" applyFont="1" applyAlignment="1"/>
    <xf numFmtId="0" fontId="9" fillId="0" borderId="0" xfId="0" applyFont="1" applyAlignment="1">
      <alignment horizontal="center"/>
    </xf>
    <xf numFmtId="43" fontId="9" fillId="0" borderId="0" xfId="1" applyFont="1" applyAlignment="1">
      <alignment horizontal="center"/>
    </xf>
    <xf numFmtId="4" fontId="8" fillId="0" borderId="1" xfId="0" applyNumberFormat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0" xfId="1" applyFont="1"/>
    <xf numFmtId="4" fontId="9" fillId="2" borderId="0" xfId="0" applyNumberFormat="1" applyFont="1" applyFill="1"/>
    <xf numFmtId="43" fontId="9" fillId="2" borderId="0" xfId="1" applyFont="1" applyFill="1"/>
    <xf numFmtId="4" fontId="9" fillId="0" borderId="1" xfId="0" applyNumberFormat="1" applyFont="1" applyBorder="1"/>
    <xf numFmtId="43" fontId="9" fillId="0" borderId="1" xfId="1" applyFont="1" applyBorder="1"/>
    <xf numFmtId="4" fontId="9" fillId="0" borderId="0" xfId="0" applyNumberFormat="1" applyFont="1"/>
    <xf numFmtId="43" fontId="9" fillId="0" borderId="0" xfId="1" applyFont="1" applyBorder="1"/>
    <xf numFmtId="0" fontId="8" fillId="0" borderId="0" xfId="0" applyFont="1"/>
    <xf numFmtId="43" fontId="8" fillId="0" borderId="0" xfId="1" applyFont="1" applyFill="1"/>
    <xf numFmtId="0" fontId="9" fillId="2" borderId="0" xfId="0" applyFont="1" applyFill="1" applyAlignment="1">
      <alignment wrapText="1" shrinkToFit="1"/>
    </xf>
    <xf numFmtId="4" fontId="8" fillId="0" borderId="2" xfId="0" applyNumberFormat="1" applyFont="1" applyBorder="1"/>
    <xf numFmtId="43" fontId="8" fillId="0" borderId="2" xfId="1" applyFont="1" applyBorder="1"/>
    <xf numFmtId="43" fontId="4" fillId="0" borderId="0" xfId="0" applyNumberFormat="1" applyFont="1"/>
    <xf numFmtId="0" fontId="4" fillId="0" borderId="2" xfId="0" applyFont="1" applyBorder="1" applyAlignment="1">
      <alignment wrapText="1" shrinkToFit="1"/>
    </xf>
    <xf numFmtId="0" fontId="10" fillId="0" borderId="0" xfId="0" quotePrefix="1" applyFont="1" applyAlignment="1">
      <alignment wrapText="1" shrinkToFit="1"/>
    </xf>
    <xf numFmtId="0" fontId="10" fillId="0" borderId="0" xfId="0" applyFont="1" applyAlignment="1">
      <alignment horizontal="center"/>
    </xf>
    <xf numFmtId="4" fontId="11" fillId="0" borderId="0" xfId="0" applyNumberFormat="1" applyFont="1"/>
    <xf numFmtId="43" fontId="11" fillId="0" borderId="0" xfId="1" applyFont="1" applyFill="1" applyBorder="1"/>
    <xf numFmtId="43" fontId="8" fillId="0" borderId="0" xfId="1" applyFont="1" applyBorder="1"/>
    <xf numFmtId="0" fontId="4" fillId="0" borderId="2" xfId="0" applyFont="1" applyBorder="1" applyAlignment="1">
      <alignment horizontal="right" vertical="top"/>
    </xf>
    <xf numFmtId="0" fontId="3" fillId="0" borderId="1" xfId="0" applyFont="1" applyBorder="1" applyAlignment="1">
      <alignment horizontal="left" wrapText="1" shrinkToFit="1"/>
    </xf>
    <xf numFmtId="4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4" fillId="0" borderId="0" xfId="0" applyNumberFormat="1" applyFont="1"/>
    <xf numFmtId="4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49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right"/>
    </xf>
    <xf numFmtId="0" fontId="3" fillId="0" borderId="0" xfId="3" applyFont="1" applyAlignment="1">
      <alignment horizontal="right" vertical="top"/>
    </xf>
    <xf numFmtId="0" fontId="3" fillId="0" borderId="0" xfId="3" applyFont="1" applyAlignment="1">
      <alignment horizontal="center"/>
    </xf>
    <xf numFmtId="0" fontId="3" fillId="0" borderId="0" xfId="3" applyFont="1" applyAlignment="1">
      <alignment wrapText="1" shrinkToFit="1"/>
    </xf>
    <xf numFmtId="0" fontId="3" fillId="0" borderId="1" xfId="3" applyFont="1" applyBorder="1" applyAlignment="1">
      <alignment wrapText="1" shrinkToFit="1"/>
    </xf>
    <xf numFmtId="9" fontId="3" fillId="0" borderId="0" xfId="3" applyNumberFormat="1" applyFont="1" applyAlignment="1">
      <alignment horizontal="center"/>
    </xf>
    <xf numFmtId="0" fontId="3" fillId="0" borderId="3" xfId="3" applyFont="1" applyBorder="1" applyAlignment="1">
      <alignment wrapText="1" shrinkToFit="1"/>
    </xf>
    <xf numFmtId="0" fontId="3" fillId="0" borderId="3" xfId="3" applyFont="1" applyBorder="1" applyAlignment="1">
      <alignment horizontal="center"/>
    </xf>
    <xf numFmtId="0" fontId="3" fillId="0" borderId="3" xfId="3" applyFont="1" applyBorder="1" applyAlignment="1">
      <alignment horizontal="right" vertical="top"/>
    </xf>
    <xf numFmtId="0" fontId="4" fillId="0" borderId="4" xfId="3" applyFont="1" applyBorder="1" applyAlignment="1">
      <alignment horizontal="right" vertical="top"/>
    </xf>
    <xf numFmtId="0" fontId="4" fillId="0" borderId="1" xfId="3" applyFont="1" applyBorder="1" applyAlignment="1">
      <alignment horizontal="center"/>
    </xf>
    <xf numFmtId="43" fontId="9" fillId="0" borderId="0" xfId="1" applyFont="1"/>
    <xf numFmtId="4" fontId="9" fillId="0" borderId="0" xfId="3" applyNumberFormat="1" applyFont="1"/>
    <xf numFmtId="4" fontId="8" fillId="0" borderId="1" xfId="3" applyNumberFormat="1" applyFont="1" applyBorder="1"/>
    <xf numFmtId="43" fontId="8" fillId="0" borderId="1" xfId="1" applyFont="1" applyBorder="1"/>
    <xf numFmtId="43" fontId="8" fillId="0" borderId="5" xfId="1" applyFont="1" applyBorder="1"/>
    <xf numFmtId="4" fontId="9" fillId="0" borderId="3" xfId="3" applyNumberFormat="1" applyFont="1" applyBorder="1"/>
    <xf numFmtId="43" fontId="9" fillId="0" borderId="3" xfId="1" applyFont="1" applyBorder="1"/>
    <xf numFmtId="43" fontId="8" fillId="0" borderId="0" xfId="1" applyFont="1" applyFill="1" applyBorder="1"/>
    <xf numFmtId="0" fontId="4" fillId="0" borderId="0" xfId="0" applyFont="1" applyBorder="1"/>
    <xf numFmtId="43" fontId="4" fillId="0" borderId="0" xfId="0" applyNumberFormat="1" applyFont="1" applyBorder="1"/>
    <xf numFmtId="0" fontId="3" fillId="0" borderId="0" xfId="0" applyFont="1" applyBorder="1"/>
    <xf numFmtId="0" fontId="3" fillId="2" borderId="0" xfId="0" applyFont="1" applyFill="1" applyAlignment="1">
      <alignment wrapText="1" shrinkToFit="1"/>
    </xf>
    <xf numFmtId="0" fontId="3" fillId="0" borderId="0" xfId="0" applyFont="1" applyAlignment="1">
      <alignment horizontal="center"/>
    </xf>
  </cellXfs>
  <cellStyles count="5">
    <cellStyle name="Comma" xfId="1" builtinId="3"/>
    <cellStyle name="Normal" xfId="0" builtinId="0"/>
    <cellStyle name="Normal 2" xfId="2"/>
    <cellStyle name="Normal 2 2" xfId="4"/>
    <cellStyle name="Normaln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355600</xdr:colOff>
      <xdr:row>116</xdr:row>
      <xdr:rowOff>0</xdr:rowOff>
    </xdr:from>
    <xdr:ext cx="184731" cy="264560"/>
    <xdr:sp macro="" textlink="">
      <xdr:nvSpPr>
        <xdr:cNvPr id="2" name="TextBox 2">
          <a:extLst>
            <a:ext uri="{FF2B5EF4-FFF2-40B4-BE49-F238E27FC236}">
              <a16:creationId xmlns="" xmlns:a16="http://schemas.microsoft.com/office/drawing/2014/main" id="{3D58AFE9-C399-4462-B059-F35675BC3B93}"/>
            </a:ext>
          </a:extLst>
        </xdr:cNvPr>
        <xdr:cNvSpPr txBox="1"/>
      </xdr:nvSpPr>
      <xdr:spPr>
        <a:xfrm>
          <a:off x="525145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abSelected="1" view="pageBreakPreview" topLeftCell="A112" zoomScaleNormal="100" zoomScaleSheetLayoutView="100" workbookViewId="0">
      <selection activeCell="E11" sqref="E11"/>
    </sheetView>
  </sheetViews>
  <sheetFormatPr defaultRowHeight="15.75" x14ac:dyDescent="0.25"/>
  <cols>
    <col min="1" max="1" width="5" style="14" customWidth="1"/>
    <col min="2" max="2" width="49.7109375" style="3" customWidth="1"/>
    <col min="3" max="3" width="5.140625" style="4" bestFit="1" customWidth="1"/>
    <col min="4" max="4" width="8.42578125" style="18" bestFit="1" customWidth="1"/>
    <col min="5" max="5" width="12.140625" style="30" bestFit="1" customWidth="1"/>
    <col min="6" max="6" width="15.42578125" style="30" bestFit="1" customWidth="1"/>
    <col min="7" max="7" width="15.85546875" style="2" bestFit="1" customWidth="1"/>
    <col min="8" max="8" width="16.140625" style="2" customWidth="1"/>
    <col min="9" max="9" width="14.42578125" style="2" bestFit="1" customWidth="1"/>
    <col min="10" max="16384" width="9.140625" style="2"/>
  </cols>
  <sheetData>
    <row r="1" spans="1:9" x14ac:dyDescent="0.25">
      <c r="A1" s="86"/>
      <c r="B1" s="86"/>
      <c r="C1" s="86"/>
      <c r="D1" s="23"/>
      <c r="E1" s="24"/>
      <c r="F1" s="24"/>
    </row>
    <row r="2" spans="1:9" x14ac:dyDescent="0.25">
      <c r="A2" s="1"/>
      <c r="B2" s="1"/>
      <c r="C2" s="1"/>
      <c r="D2" s="23"/>
      <c r="E2" s="24"/>
      <c r="F2" s="24"/>
    </row>
    <row r="3" spans="1:9" x14ac:dyDescent="0.25">
      <c r="A3" s="6" t="s">
        <v>58</v>
      </c>
      <c r="B3" s="6"/>
      <c r="C3" s="6"/>
      <c r="D3" s="23"/>
      <c r="E3" s="24"/>
      <c r="F3" s="24"/>
    </row>
    <row r="4" spans="1:9" x14ac:dyDescent="0.25">
      <c r="A4" s="12"/>
      <c r="B4" s="1"/>
      <c r="C4" s="1"/>
      <c r="D4" s="25"/>
      <c r="E4" s="26"/>
      <c r="F4" s="26"/>
    </row>
    <row r="5" spans="1:9" ht="31.5" x14ac:dyDescent="0.25">
      <c r="A5" s="19" t="s">
        <v>33</v>
      </c>
      <c r="B5" s="20" t="s">
        <v>34</v>
      </c>
      <c r="C5" s="21" t="s">
        <v>38</v>
      </c>
      <c r="D5" s="27" t="s">
        <v>35</v>
      </c>
      <c r="E5" s="28" t="s">
        <v>36</v>
      </c>
      <c r="F5" s="29" t="s">
        <v>37</v>
      </c>
      <c r="H5" s="53"/>
    </row>
    <row r="7" spans="1:9" ht="207" customHeight="1" x14ac:dyDescent="0.25">
      <c r="B7" s="3" t="s">
        <v>59</v>
      </c>
    </row>
    <row r="9" spans="1:9" s="6" customFormat="1" x14ac:dyDescent="0.25">
      <c r="A9" s="13" t="s">
        <v>11</v>
      </c>
      <c r="B9" s="10" t="s">
        <v>3</v>
      </c>
      <c r="C9" s="11"/>
      <c r="D9" s="31"/>
      <c r="E9" s="32"/>
      <c r="F9" s="32"/>
    </row>
    <row r="11" spans="1:9" ht="161.25" customHeight="1" x14ac:dyDescent="0.25">
      <c r="A11" s="14" t="s">
        <v>0</v>
      </c>
      <c r="B11" s="3" t="s">
        <v>60</v>
      </c>
      <c r="C11" s="4" t="s">
        <v>29</v>
      </c>
      <c r="D11" s="18">
        <v>1</v>
      </c>
      <c r="F11" s="30">
        <f>ROUND(D11*E11,2)</f>
        <v>0</v>
      </c>
      <c r="H11" s="42"/>
      <c r="I11" s="42"/>
    </row>
    <row r="13" spans="1:9" ht="126.75" customHeight="1" x14ac:dyDescent="0.25">
      <c r="A13" s="14" t="s">
        <v>1</v>
      </c>
      <c r="B13" s="3" t="s">
        <v>61</v>
      </c>
      <c r="C13" s="4" t="s">
        <v>29</v>
      </c>
      <c r="D13" s="18">
        <v>1</v>
      </c>
      <c r="F13" s="30">
        <f>ROUND(D13*E13,2)</f>
        <v>0</v>
      </c>
      <c r="H13" s="42"/>
      <c r="I13" s="42"/>
    </row>
    <row r="15" spans="1:9" ht="252.75" customHeight="1" x14ac:dyDescent="0.25">
      <c r="A15" s="14" t="s">
        <v>2</v>
      </c>
      <c r="B15" s="3" t="s">
        <v>62</v>
      </c>
      <c r="C15" s="4" t="s">
        <v>17</v>
      </c>
      <c r="D15" s="18">
        <v>350</v>
      </c>
      <c r="F15" s="30">
        <f>ROUND(D15*E15,2)</f>
        <v>0</v>
      </c>
      <c r="H15" s="42"/>
      <c r="I15" s="42"/>
    </row>
    <row r="17" spans="1:11" ht="89.25" customHeight="1" x14ac:dyDescent="0.25">
      <c r="A17" s="14" t="s">
        <v>5</v>
      </c>
      <c r="B17" s="3" t="s">
        <v>63</v>
      </c>
      <c r="C17" s="4" t="s">
        <v>29</v>
      </c>
      <c r="D17" s="18">
        <v>1</v>
      </c>
      <c r="F17" s="30">
        <f>ROUND(D17*E17,2)</f>
        <v>0</v>
      </c>
      <c r="H17" s="42"/>
      <c r="I17" s="42"/>
    </row>
    <row r="19" spans="1:11" ht="47.25" x14ac:dyDescent="0.25">
      <c r="A19" s="14" t="s">
        <v>19</v>
      </c>
      <c r="B19" s="3" t="s">
        <v>56</v>
      </c>
    </row>
    <row r="20" spans="1:11" x14ac:dyDescent="0.25">
      <c r="B20" s="17" t="s">
        <v>57</v>
      </c>
      <c r="C20" s="4" t="s">
        <v>7</v>
      </c>
      <c r="D20" s="18">
        <v>60</v>
      </c>
      <c r="F20" s="30">
        <f>ROUND(D20*E20,2)</f>
        <v>0</v>
      </c>
      <c r="H20" s="42"/>
      <c r="I20" s="83"/>
      <c r="J20" s="82"/>
      <c r="K20" s="82"/>
    </row>
    <row r="21" spans="1:11" x14ac:dyDescent="0.25">
      <c r="B21" s="17" t="s">
        <v>64</v>
      </c>
      <c r="C21" s="4" t="s">
        <v>7</v>
      </c>
      <c r="D21" s="18">
        <v>60</v>
      </c>
      <c r="F21" s="30">
        <f>ROUND(D21*E21,2)</f>
        <v>0</v>
      </c>
      <c r="H21" s="42"/>
      <c r="I21" s="83"/>
      <c r="J21" s="82"/>
      <c r="K21" s="82"/>
    </row>
    <row r="22" spans="1:11" x14ac:dyDescent="0.25">
      <c r="B22" s="17" t="s">
        <v>65</v>
      </c>
      <c r="C22" s="4" t="s">
        <v>7</v>
      </c>
      <c r="D22" s="18">
        <v>60</v>
      </c>
      <c r="F22" s="30">
        <f>ROUND(D22*E22,2)</f>
        <v>0</v>
      </c>
      <c r="H22" s="42"/>
      <c r="I22" s="83"/>
      <c r="J22" s="82"/>
      <c r="K22" s="82"/>
    </row>
    <row r="23" spans="1:11" x14ac:dyDescent="0.25">
      <c r="H23" s="42"/>
      <c r="I23" s="83"/>
      <c r="J23" s="82"/>
      <c r="K23" s="82"/>
    </row>
    <row r="24" spans="1:11" s="6" customFormat="1" x14ac:dyDescent="0.25">
      <c r="A24" s="15"/>
      <c r="B24" s="8" t="str">
        <f>"UKUPNO "&amp;B9</f>
        <v>UKUPNO PRIPREMNI RADOVI</v>
      </c>
      <c r="C24" s="9"/>
      <c r="D24" s="33"/>
      <c r="E24" s="34"/>
      <c r="F24" s="34">
        <f>SUM(F10:F23)</f>
        <v>0</v>
      </c>
      <c r="I24" s="36"/>
      <c r="J24" s="84"/>
      <c r="K24" s="84"/>
    </row>
    <row r="25" spans="1:11" s="6" customFormat="1" x14ac:dyDescent="0.25">
      <c r="A25" s="16"/>
      <c r="B25" s="7"/>
      <c r="C25" s="1"/>
      <c r="D25" s="35"/>
      <c r="E25" s="36"/>
      <c r="F25" s="36"/>
      <c r="I25" s="84"/>
      <c r="J25" s="84"/>
      <c r="K25" s="84"/>
    </row>
    <row r="26" spans="1:11" x14ac:dyDescent="0.25">
      <c r="I26" s="82"/>
      <c r="J26" s="82"/>
      <c r="K26" s="82"/>
    </row>
    <row r="27" spans="1:11" s="6" customFormat="1" x14ac:dyDescent="0.25">
      <c r="A27" s="13" t="s">
        <v>12</v>
      </c>
      <c r="B27" s="10" t="s">
        <v>4</v>
      </c>
      <c r="C27" s="11"/>
      <c r="D27" s="31"/>
      <c r="E27" s="32"/>
      <c r="F27" s="32"/>
    </row>
    <row r="29" spans="1:11" ht="142.5" customHeight="1" x14ac:dyDescent="0.25">
      <c r="A29" s="14" t="s">
        <v>0</v>
      </c>
      <c r="B29" s="3" t="s">
        <v>67</v>
      </c>
      <c r="C29" s="4" t="s">
        <v>20</v>
      </c>
      <c r="D29" s="18">
        <v>75</v>
      </c>
      <c r="F29" s="30">
        <f>ROUND(D29*E29,2)</f>
        <v>0</v>
      </c>
      <c r="H29" s="42"/>
      <c r="I29" s="42"/>
    </row>
    <row r="31" spans="1:11" ht="346.5" x14ac:dyDescent="0.25">
      <c r="A31" s="14" t="s">
        <v>1</v>
      </c>
      <c r="B31" s="3" t="s">
        <v>68</v>
      </c>
      <c r="C31" s="4" t="s">
        <v>20</v>
      </c>
      <c r="D31" s="18">
        <v>120</v>
      </c>
      <c r="F31" s="30">
        <f>ROUND(D31*E31,2)</f>
        <v>0</v>
      </c>
      <c r="H31" s="42"/>
      <c r="I31" s="42"/>
    </row>
    <row r="33" spans="1:10" ht="78.75" x14ac:dyDescent="0.25">
      <c r="A33" s="14" t="s">
        <v>2</v>
      </c>
      <c r="B33" s="3" t="s">
        <v>66</v>
      </c>
      <c r="C33" s="4" t="s">
        <v>20</v>
      </c>
      <c r="D33" s="18">
        <v>160</v>
      </c>
      <c r="F33" s="30">
        <f t="shared" ref="F33:F43" si="0">ROUND(D33*E33,2)</f>
        <v>0</v>
      </c>
      <c r="H33" s="42"/>
      <c r="I33" s="42"/>
    </row>
    <row r="35" spans="1:10" ht="110.25" x14ac:dyDescent="0.25">
      <c r="A35" s="14" t="s">
        <v>5</v>
      </c>
      <c r="B35" s="3" t="s">
        <v>28</v>
      </c>
      <c r="C35" s="4" t="s">
        <v>17</v>
      </c>
      <c r="D35" s="18">
        <v>320</v>
      </c>
      <c r="F35" s="30">
        <f t="shared" si="0"/>
        <v>0</v>
      </c>
      <c r="H35" s="42"/>
      <c r="I35" s="42"/>
    </row>
    <row r="37" spans="1:10" ht="51" customHeight="1" x14ac:dyDescent="0.25">
      <c r="A37" s="14" t="s">
        <v>6</v>
      </c>
      <c r="B37" s="3" t="s">
        <v>48</v>
      </c>
      <c r="C37" s="4" t="s">
        <v>17</v>
      </c>
      <c r="D37" s="18">
        <v>270</v>
      </c>
      <c r="F37" s="30">
        <f t="shared" si="0"/>
        <v>0</v>
      </c>
      <c r="H37" s="42"/>
      <c r="I37" s="42"/>
    </row>
    <row r="39" spans="1:10" ht="252.75" customHeight="1" x14ac:dyDescent="0.25">
      <c r="A39" s="14" t="s">
        <v>18</v>
      </c>
      <c r="B39" s="3" t="s">
        <v>39</v>
      </c>
      <c r="C39" s="4" t="s">
        <v>20</v>
      </c>
      <c r="D39" s="18">
        <v>45</v>
      </c>
      <c r="F39" s="30">
        <f t="shared" si="0"/>
        <v>0</v>
      </c>
      <c r="H39" s="42"/>
      <c r="I39" s="42"/>
    </row>
    <row r="41" spans="1:10" ht="290.25" customHeight="1" x14ac:dyDescent="0.25">
      <c r="A41" s="14" t="s">
        <v>19</v>
      </c>
      <c r="B41" s="3" t="s">
        <v>49</v>
      </c>
      <c r="C41" s="4" t="s">
        <v>20</v>
      </c>
      <c r="D41" s="18">
        <v>45</v>
      </c>
      <c r="F41" s="30">
        <f t="shared" si="0"/>
        <v>0</v>
      </c>
      <c r="H41" s="42"/>
      <c r="I41" s="83"/>
      <c r="J41" s="82"/>
    </row>
    <row r="42" spans="1:10" x14ac:dyDescent="0.25">
      <c r="I42" s="82"/>
      <c r="J42" s="82"/>
    </row>
    <row r="43" spans="1:10" ht="47.25" x14ac:dyDescent="0.25">
      <c r="A43" s="14" t="s">
        <v>21</v>
      </c>
      <c r="B43" s="3" t="s">
        <v>32</v>
      </c>
      <c r="C43" s="4" t="s">
        <v>7</v>
      </c>
      <c r="D43" s="18">
        <v>60</v>
      </c>
      <c r="F43" s="30">
        <f t="shared" si="0"/>
        <v>0</v>
      </c>
      <c r="H43" s="42"/>
      <c r="I43" s="83"/>
      <c r="J43" s="82"/>
    </row>
    <row r="44" spans="1:10" x14ac:dyDescent="0.25">
      <c r="I44" s="82"/>
      <c r="J44" s="82"/>
    </row>
    <row r="45" spans="1:10" s="6" customFormat="1" x14ac:dyDescent="0.25">
      <c r="A45" s="15"/>
      <c r="B45" s="8" t="str">
        <f>"UKUPNO "&amp;B27</f>
        <v>UKUPNO ZEMLJANI RADOVI</v>
      </c>
      <c r="C45" s="9"/>
      <c r="D45" s="33"/>
      <c r="E45" s="34"/>
      <c r="F45" s="34">
        <f>SUM(F28:F44)</f>
        <v>0</v>
      </c>
      <c r="I45" s="36"/>
      <c r="J45" s="84"/>
    </row>
    <row r="46" spans="1:10" s="6" customFormat="1" x14ac:dyDescent="0.25">
      <c r="A46" s="16"/>
      <c r="B46" s="7"/>
      <c r="C46" s="1"/>
      <c r="D46" s="35"/>
      <c r="E46" s="36"/>
      <c r="F46" s="36"/>
      <c r="I46" s="84"/>
      <c r="J46" s="84"/>
    </row>
    <row r="47" spans="1:10" s="6" customFormat="1" x14ac:dyDescent="0.25">
      <c r="A47" s="13" t="s">
        <v>13</v>
      </c>
      <c r="B47" s="10" t="s">
        <v>9</v>
      </c>
      <c r="C47" s="11"/>
      <c r="D47" s="31"/>
      <c r="E47" s="32"/>
      <c r="F47" s="32"/>
      <c r="I47" s="84"/>
      <c r="J47" s="84"/>
    </row>
    <row r="49" spans="1:14" ht="144.75" customHeight="1" x14ac:dyDescent="0.25">
      <c r="A49" s="14" t="s">
        <v>0</v>
      </c>
      <c r="B49" s="3" t="s">
        <v>69</v>
      </c>
      <c r="C49" s="4" t="s">
        <v>17</v>
      </c>
      <c r="D49" s="18">
        <v>300</v>
      </c>
      <c r="F49" s="30">
        <f>ROUND(D49*E49,2)</f>
        <v>0</v>
      </c>
      <c r="H49" s="42"/>
      <c r="I49" s="42"/>
    </row>
    <row r="51" spans="1:14" ht="110.25" x14ac:dyDescent="0.25">
      <c r="A51" s="14" t="s">
        <v>1</v>
      </c>
      <c r="B51" s="3" t="s">
        <v>22</v>
      </c>
      <c r="C51" s="4" t="s">
        <v>20</v>
      </c>
      <c r="D51" s="18">
        <v>15</v>
      </c>
      <c r="F51" s="30">
        <f>ROUND(D51*E51,2)</f>
        <v>0</v>
      </c>
      <c r="H51" s="42"/>
      <c r="I51" s="83"/>
      <c r="J51" s="82"/>
      <c r="K51" s="82"/>
      <c r="L51" s="82"/>
      <c r="M51" s="82"/>
    </row>
    <row r="52" spans="1:14" x14ac:dyDescent="0.25">
      <c r="I52" s="82"/>
      <c r="J52" s="82"/>
      <c r="K52" s="82"/>
      <c r="L52" s="82"/>
      <c r="M52" s="82"/>
    </row>
    <row r="53" spans="1:14" s="6" customFormat="1" x14ac:dyDescent="0.25">
      <c r="A53" s="15"/>
      <c r="B53" s="8" t="str">
        <f>"UKUPNO "&amp;B47</f>
        <v>UKUPNO ODVODNJA</v>
      </c>
      <c r="C53" s="9"/>
      <c r="D53" s="33"/>
      <c r="E53" s="34"/>
      <c r="F53" s="34">
        <f>SUM(F48:F52)</f>
        <v>0</v>
      </c>
      <c r="I53" s="36"/>
      <c r="J53" s="84"/>
      <c r="K53" s="82"/>
      <c r="L53" s="84"/>
      <c r="M53" s="84"/>
      <c r="N53" s="2"/>
    </row>
    <row r="54" spans="1:14" x14ac:dyDescent="0.25">
      <c r="I54" s="82"/>
      <c r="J54" s="82"/>
      <c r="K54" s="84"/>
      <c r="L54" s="82"/>
      <c r="M54" s="82"/>
      <c r="N54" s="6"/>
    </row>
    <row r="55" spans="1:14" x14ac:dyDescent="0.25">
      <c r="I55" s="82"/>
      <c r="J55" s="82"/>
      <c r="K55" s="84"/>
      <c r="L55" s="82"/>
      <c r="M55" s="82"/>
      <c r="N55" s="6"/>
    </row>
    <row r="56" spans="1:14" ht="31.5" x14ac:dyDescent="0.25">
      <c r="A56" s="13" t="s">
        <v>15</v>
      </c>
      <c r="B56" s="10" t="s">
        <v>74</v>
      </c>
      <c r="C56" s="11"/>
      <c r="D56" s="31"/>
      <c r="E56" s="32"/>
      <c r="F56" s="32"/>
      <c r="I56" s="82"/>
      <c r="J56" s="82"/>
      <c r="K56" s="84"/>
      <c r="L56" s="82"/>
      <c r="M56" s="82"/>
      <c r="N56" s="6"/>
    </row>
    <row r="57" spans="1:14" x14ac:dyDescent="0.25">
      <c r="I57" s="82"/>
      <c r="J57" s="82"/>
      <c r="K57" s="82"/>
      <c r="L57" s="82"/>
      <c r="M57" s="82"/>
    </row>
    <row r="58" spans="1:14" x14ac:dyDescent="0.25">
      <c r="B58" s="17"/>
      <c r="I58" s="82"/>
      <c r="J58" s="82"/>
      <c r="K58" s="82"/>
      <c r="L58" s="82"/>
      <c r="M58" s="82"/>
    </row>
    <row r="59" spans="1:14" ht="67.5" customHeight="1" x14ac:dyDescent="0.25">
      <c r="A59" s="14" t="s">
        <v>0</v>
      </c>
      <c r="B59" s="17" t="s">
        <v>70</v>
      </c>
      <c r="C59" s="2"/>
      <c r="D59" s="37"/>
      <c r="E59" s="37"/>
      <c r="F59" s="37"/>
    </row>
    <row r="60" spans="1:14" x14ac:dyDescent="0.25">
      <c r="B60" s="17" t="s">
        <v>51</v>
      </c>
      <c r="C60" s="4" t="s">
        <v>7</v>
      </c>
      <c r="D60" s="18">
        <v>66</v>
      </c>
      <c r="F60" s="30">
        <f>ROUND(D60*E60,2)</f>
        <v>0</v>
      </c>
      <c r="H60" s="42"/>
      <c r="I60" s="42"/>
    </row>
    <row r="61" spans="1:14" x14ac:dyDescent="0.25">
      <c r="B61" s="17" t="s">
        <v>50</v>
      </c>
      <c r="C61" s="4" t="s">
        <v>7</v>
      </c>
      <c r="D61" s="18">
        <v>120</v>
      </c>
      <c r="F61" s="30">
        <f>ROUND(D61*E61,2)</f>
        <v>0</v>
      </c>
      <c r="H61" s="42"/>
      <c r="I61" s="42"/>
    </row>
    <row r="62" spans="1:14" x14ac:dyDescent="0.25">
      <c r="B62" s="17"/>
    </row>
    <row r="63" spans="1:14" ht="47.25" x14ac:dyDescent="0.25">
      <c r="A63" s="14" t="s">
        <v>1</v>
      </c>
      <c r="B63" s="17" t="s">
        <v>76</v>
      </c>
    </row>
    <row r="64" spans="1:14" ht="18" x14ac:dyDescent="0.25">
      <c r="B64" s="17" t="s">
        <v>71</v>
      </c>
      <c r="C64" s="4" t="s">
        <v>20</v>
      </c>
      <c r="D64" s="18">
        <v>16</v>
      </c>
      <c r="E64" s="38"/>
      <c r="F64" s="30">
        <f>ROUND(D64*E64,2)</f>
        <v>0</v>
      </c>
      <c r="G64" s="42"/>
      <c r="H64" s="42"/>
      <c r="I64" s="42"/>
    </row>
    <row r="65" spans="1:9" x14ac:dyDescent="0.25">
      <c r="B65" s="17" t="s">
        <v>41</v>
      </c>
      <c r="C65" s="4" t="s">
        <v>30</v>
      </c>
      <c r="D65" s="18">
        <v>280</v>
      </c>
      <c r="E65" s="38"/>
      <c r="F65" s="30">
        <f>ROUND(D65*E65,2)</f>
        <v>0</v>
      </c>
      <c r="G65" s="42"/>
      <c r="H65" s="42"/>
      <c r="I65" s="42"/>
    </row>
    <row r="66" spans="1:9" x14ac:dyDescent="0.25">
      <c r="B66" s="17" t="s">
        <v>42</v>
      </c>
      <c r="C66" s="4" t="s">
        <v>30</v>
      </c>
      <c r="D66" s="18">
        <v>470</v>
      </c>
      <c r="E66" s="38"/>
      <c r="F66" s="30">
        <f>ROUND(D66*E66,2)</f>
        <v>0</v>
      </c>
      <c r="G66" s="42"/>
      <c r="H66" s="42"/>
      <c r="I66" s="42"/>
    </row>
    <row r="67" spans="1:9" ht="18" x14ac:dyDescent="0.25">
      <c r="B67" s="17" t="s">
        <v>43</v>
      </c>
      <c r="C67" s="4" t="s">
        <v>17</v>
      </c>
      <c r="D67" s="18">
        <v>8</v>
      </c>
      <c r="E67" s="38"/>
      <c r="F67" s="38">
        <f>ROUND(D67*E67,2)</f>
        <v>0</v>
      </c>
      <c r="G67" s="42"/>
      <c r="H67" s="42"/>
      <c r="I67" s="42"/>
    </row>
    <row r="68" spans="1:9" x14ac:dyDescent="0.25">
      <c r="B68" s="17"/>
      <c r="E68" s="38"/>
      <c r="F68" s="38"/>
      <c r="G68" s="42"/>
      <c r="H68" s="42"/>
      <c r="I68" s="42"/>
    </row>
    <row r="69" spans="1:9" ht="63" x14ac:dyDescent="0.25">
      <c r="A69" s="14" t="s">
        <v>2</v>
      </c>
      <c r="B69" s="17" t="s">
        <v>77</v>
      </c>
      <c r="E69" s="38"/>
      <c r="F69" s="38"/>
    </row>
    <row r="70" spans="1:9" x14ac:dyDescent="0.25">
      <c r="B70" s="17" t="s">
        <v>75</v>
      </c>
      <c r="C70" s="4" t="s">
        <v>29</v>
      </c>
      <c r="D70" s="18">
        <v>1</v>
      </c>
      <c r="E70" s="38"/>
      <c r="F70" s="38">
        <f t="shared" ref="F70:F76" si="1">ROUND(D70*E70,2)</f>
        <v>0</v>
      </c>
      <c r="G70" s="42"/>
      <c r="H70" s="42"/>
      <c r="I70" s="42"/>
    </row>
    <row r="71" spans="1:9" x14ac:dyDescent="0.25">
      <c r="B71" s="17" t="s">
        <v>73</v>
      </c>
      <c r="C71" s="4" t="s">
        <v>29</v>
      </c>
      <c r="D71" s="18">
        <v>1</v>
      </c>
      <c r="E71" s="38"/>
      <c r="F71" s="38">
        <f t="shared" si="1"/>
        <v>0</v>
      </c>
      <c r="G71" s="42"/>
      <c r="H71" s="42"/>
      <c r="I71" s="42"/>
    </row>
    <row r="72" spans="1:9" x14ac:dyDescent="0.25">
      <c r="B72" s="17" t="s">
        <v>72</v>
      </c>
      <c r="C72" s="4" t="s">
        <v>29</v>
      </c>
      <c r="D72" s="18">
        <v>1</v>
      </c>
      <c r="E72" s="38"/>
      <c r="F72" s="38">
        <f t="shared" si="1"/>
        <v>0</v>
      </c>
      <c r="G72" s="42"/>
      <c r="H72" s="42"/>
      <c r="I72" s="42"/>
    </row>
    <row r="73" spans="1:9" ht="31.5" x14ac:dyDescent="0.25">
      <c r="B73" s="17" t="s">
        <v>78</v>
      </c>
      <c r="C73" s="4" t="s">
        <v>29</v>
      </c>
      <c r="D73" s="18">
        <v>1</v>
      </c>
      <c r="E73" s="38"/>
      <c r="F73" s="38">
        <f t="shared" si="1"/>
        <v>0</v>
      </c>
      <c r="G73" s="42"/>
      <c r="H73" s="42"/>
      <c r="I73" s="42"/>
    </row>
    <row r="74" spans="1:9" x14ac:dyDescent="0.25">
      <c r="B74" s="17" t="s">
        <v>40</v>
      </c>
      <c r="C74" s="4" t="s">
        <v>29</v>
      </c>
      <c r="D74" s="18">
        <v>1</v>
      </c>
      <c r="E74" s="81"/>
      <c r="F74" s="81">
        <f t="shared" si="1"/>
        <v>0</v>
      </c>
      <c r="G74" s="42"/>
      <c r="H74" s="42"/>
      <c r="I74" s="42"/>
    </row>
    <row r="75" spans="1:9" x14ac:dyDescent="0.25">
      <c r="B75" s="44"/>
      <c r="C75" s="45"/>
      <c r="D75" s="46"/>
      <c r="E75" s="47"/>
      <c r="F75" s="47"/>
      <c r="G75" s="42"/>
      <c r="H75" s="42"/>
      <c r="I75" s="42"/>
    </row>
    <row r="76" spans="1:9" ht="78.75" x14ac:dyDescent="0.25">
      <c r="A76" s="14" t="s">
        <v>5</v>
      </c>
      <c r="B76" s="17" t="s">
        <v>79</v>
      </c>
      <c r="C76" s="4" t="s">
        <v>29</v>
      </c>
      <c r="D76" s="18">
        <v>1</v>
      </c>
      <c r="E76" s="81"/>
      <c r="F76" s="81">
        <f t="shared" si="1"/>
        <v>0</v>
      </c>
      <c r="G76" s="42"/>
      <c r="H76" s="42"/>
      <c r="I76" s="42"/>
    </row>
    <row r="77" spans="1:9" x14ac:dyDescent="0.25">
      <c r="B77" s="17"/>
      <c r="E77" s="81"/>
      <c r="F77" s="81"/>
      <c r="G77" s="42"/>
      <c r="H77" s="42"/>
      <c r="I77" s="42"/>
    </row>
    <row r="78" spans="1:9" x14ac:dyDescent="0.25">
      <c r="A78" s="14" t="s">
        <v>6</v>
      </c>
      <c r="B78" s="17" t="s">
        <v>80</v>
      </c>
      <c r="E78" s="81"/>
      <c r="F78" s="81"/>
      <c r="G78" s="42"/>
      <c r="H78" s="42"/>
      <c r="I78" s="42"/>
    </row>
    <row r="79" spans="1:9" x14ac:dyDescent="0.25">
      <c r="B79" s="17" t="s">
        <v>81</v>
      </c>
      <c r="C79" s="4" t="s">
        <v>29</v>
      </c>
      <c r="D79" s="18">
        <v>1</v>
      </c>
      <c r="E79" s="81"/>
      <c r="F79" s="81">
        <f t="shared" ref="F79:F82" si="2">ROUND(D79*E79,2)</f>
        <v>0</v>
      </c>
      <c r="G79" s="42"/>
      <c r="H79" s="42"/>
      <c r="I79" s="42"/>
    </row>
    <row r="80" spans="1:9" x14ac:dyDescent="0.25">
      <c r="B80" s="17" t="s">
        <v>86</v>
      </c>
      <c r="C80" s="4" t="s">
        <v>29</v>
      </c>
      <c r="D80" s="18">
        <v>1</v>
      </c>
      <c r="E80" s="81"/>
      <c r="F80" s="81">
        <f t="shared" si="2"/>
        <v>0</v>
      </c>
      <c r="G80" s="42"/>
      <c r="H80" s="42"/>
      <c r="I80" s="42"/>
    </row>
    <row r="81" spans="1:11" x14ac:dyDescent="0.25">
      <c r="B81" s="17" t="s">
        <v>82</v>
      </c>
      <c r="C81" s="4" t="s">
        <v>29</v>
      </c>
      <c r="D81" s="18">
        <v>1</v>
      </c>
      <c r="E81" s="81"/>
      <c r="F81" s="81">
        <f t="shared" si="2"/>
        <v>0</v>
      </c>
      <c r="G81" s="42"/>
      <c r="H81" s="42"/>
      <c r="I81" s="42"/>
    </row>
    <row r="82" spans="1:11" x14ac:dyDescent="0.25">
      <c r="B82" s="17" t="s">
        <v>83</v>
      </c>
      <c r="C82" s="4" t="s">
        <v>29</v>
      </c>
      <c r="D82" s="18">
        <v>1</v>
      </c>
      <c r="E82" s="81"/>
      <c r="F82" s="81">
        <f t="shared" si="2"/>
        <v>0</v>
      </c>
      <c r="G82" s="42"/>
      <c r="H82" s="42"/>
      <c r="I82" s="42"/>
    </row>
    <row r="83" spans="1:11" x14ac:dyDescent="0.25">
      <c r="B83" s="17"/>
      <c r="E83" s="81"/>
      <c r="F83" s="81"/>
      <c r="G83" s="42"/>
      <c r="H83" s="42"/>
      <c r="I83" s="42"/>
    </row>
    <row r="84" spans="1:11" ht="110.25" x14ac:dyDescent="0.25">
      <c r="A84" s="14" t="s">
        <v>18</v>
      </c>
      <c r="B84" s="17" t="s">
        <v>84</v>
      </c>
      <c r="C84" s="4" t="s">
        <v>29</v>
      </c>
      <c r="D84" s="18">
        <v>1</v>
      </c>
      <c r="E84" s="81"/>
      <c r="F84" s="81">
        <f t="shared" ref="F84" si="3">ROUND(D84*E84,2)</f>
        <v>0</v>
      </c>
      <c r="G84" s="42"/>
      <c r="H84" s="83"/>
      <c r="I84" s="83"/>
      <c r="J84" s="82"/>
      <c r="K84" s="82"/>
    </row>
    <row r="85" spans="1:11" x14ac:dyDescent="0.25">
      <c r="B85" s="43"/>
      <c r="C85" s="22"/>
      <c r="D85" s="40"/>
      <c r="E85" s="41"/>
      <c r="F85" s="41"/>
      <c r="H85" s="82"/>
      <c r="I85" s="82"/>
      <c r="J85" s="82"/>
      <c r="K85" s="82"/>
    </row>
    <row r="86" spans="1:11" ht="15.75" customHeight="1" x14ac:dyDescent="0.25">
      <c r="A86" s="15"/>
      <c r="B86" s="52" t="str">
        <f>"UKUPNO "&amp;B56</f>
        <v>UKUPNO BETONSKI, ARMIRANO BETONSKI I MONTAŽERSKI RADOVI</v>
      </c>
      <c r="C86" s="50"/>
      <c r="D86" s="51"/>
      <c r="E86" s="34"/>
      <c r="F86" s="34">
        <f>SUM(F58:F84)</f>
        <v>0</v>
      </c>
      <c r="H86" s="82"/>
      <c r="I86" s="36"/>
      <c r="J86" s="82"/>
      <c r="K86" s="82"/>
    </row>
    <row r="87" spans="1:11" x14ac:dyDescent="0.25">
      <c r="H87" s="82"/>
      <c r="I87" s="82"/>
      <c r="J87" s="82"/>
      <c r="K87" s="82"/>
    </row>
    <row r="88" spans="1:11" x14ac:dyDescent="0.25">
      <c r="H88" s="82"/>
      <c r="I88" s="82"/>
      <c r="J88" s="82"/>
      <c r="K88" s="82"/>
    </row>
    <row r="89" spans="1:11" x14ac:dyDescent="0.25">
      <c r="H89" s="82"/>
      <c r="I89" s="82"/>
      <c r="J89" s="82"/>
      <c r="K89" s="82"/>
    </row>
    <row r="90" spans="1:11" s="6" customFormat="1" x14ac:dyDescent="0.25">
      <c r="A90" s="13" t="s">
        <v>14</v>
      </c>
      <c r="B90" s="10" t="s">
        <v>10</v>
      </c>
      <c r="C90" s="11"/>
      <c r="D90" s="31"/>
      <c r="E90" s="32"/>
      <c r="F90" s="32"/>
      <c r="H90" s="84"/>
      <c r="I90" s="84"/>
      <c r="J90" s="84"/>
      <c r="K90" s="84"/>
    </row>
    <row r="91" spans="1:11" x14ac:dyDescent="0.25">
      <c r="H91" s="82"/>
      <c r="I91" s="82"/>
      <c r="J91" s="82"/>
      <c r="K91" s="82"/>
    </row>
    <row r="92" spans="1:11" ht="259.5" customHeight="1" x14ac:dyDescent="0.25">
      <c r="A92" s="14" t="s">
        <v>0</v>
      </c>
      <c r="B92" s="3" t="s">
        <v>52</v>
      </c>
      <c r="C92" s="4" t="s">
        <v>20</v>
      </c>
      <c r="D92" s="18">
        <v>110</v>
      </c>
      <c r="F92" s="30">
        <f>ROUND(D92*E92,2)</f>
        <v>0</v>
      </c>
      <c r="H92" s="42"/>
      <c r="I92" s="42"/>
    </row>
    <row r="94" spans="1:11" ht="333" x14ac:dyDescent="0.25">
      <c r="A94" s="14" t="s">
        <v>1</v>
      </c>
      <c r="B94" s="3" t="s">
        <v>44</v>
      </c>
      <c r="C94" s="4" t="s">
        <v>17</v>
      </c>
      <c r="D94" s="18">
        <v>104</v>
      </c>
      <c r="F94" s="30">
        <f>ROUND(D94*E94,2)</f>
        <v>0</v>
      </c>
      <c r="H94" s="42"/>
      <c r="I94" s="42"/>
    </row>
    <row r="95" spans="1:11" ht="18" x14ac:dyDescent="0.25">
      <c r="B95" s="3" t="s">
        <v>54</v>
      </c>
      <c r="C95" s="4" t="s">
        <v>17</v>
      </c>
      <c r="D95" s="18">
        <v>104</v>
      </c>
      <c r="F95" s="30">
        <f>ROUND(D95*E95,2)</f>
        <v>0</v>
      </c>
      <c r="H95" s="42"/>
      <c r="I95" s="42"/>
    </row>
    <row r="96" spans="1:11" x14ac:dyDescent="0.25">
      <c r="H96" s="5"/>
    </row>
    <row r="98" spans="1:10" ht="130.5" customHeight="1" x14ac:dyDescent="0.25">
      <c r="A98" s="14" t="s">
        <v>2</v>
      </c>
      <c r="B98" s="3" t="s">
        <v>55</v>
      </c>
    </row>
    <row r="99" spans="1:10" ht="18" x14ac:dyDescent="0.25">
      <c r="B99" s="3" t="s">
        <v>53</v>
      </c>
      <c r="C99" s="4" t="s">
        <v>17</v>
      </c>
      <c r="D99" s="18">
        <v>114</v>
      </c>
      <c r="F99" s="30">
        <f>ROUND(D99*E99,2)</f>
        <v>0</v>
      </c>
      <c r="H99" s="42"/>
      <c r="I99" s="42"/>
    </row>
    <row r="101" spans="1:10" s="6" customFormat="1" x14ac:dyDescent="0.25">
      <c r="A101" s="15"/>
      <c r="B101" s="8" t="str">
        <f>"UKUPNO "&amp;B90</f>
        <v>UKUPNO KOLNIČKA KONSTRUKCIJA</v>
      </c>
      <c r="C101" s="9"/>
      <c r="D101" s="33"/>
      <c r="E101" s="34"/>
      <c r="F101" s="34">
        <f>SUM(F91:F100)</f>
        <v>0</v>
      </c>
      <c r="I101" s="34"/>
    </row>
    <row r="103" spans="1:10" s="6" customFormat="1" ht="16.5" customHeight="1" x14ac:dyDescent="0.25">
      <c r="A103" s="13" t="s">
        <v>87</v>
      </c>
      <c r="B103" s="85" t="s">
        <v>23</v>
      </c>
      <c r="C103" s="85"/>
      <c r="D103" s="85"/>
      <c r="E103" s="32"/>
      <c r="F103" s="32"/>
    </row>
    <row r="104" spans="1:10" s="6" customFormat="1" ht="16.5" customHeight="1" x14ac:dyDescent="0.25">
      <c r="A104" s="13"/>
      <c r="B104" s="10"/>
      <c r="C104" s="10"/>
      <c r="D104" s="39"/>
      <c r="E104" s="32"/>
      <c r="F104" s="32"/>
    </row>
    <row r="105" spans="1:10" ht="110.25" x14ac:dyDescent="0.25">
      <c r="A105" s="14" t="s">
        <v>0</v>
      </c>
      <c r="B105" s="3" t="s">
        <v>24</v>
      </c>
    </row>
    <row r="106" spans="1:10" x14ac:dyDescent="0.25">
      <c r="B106" s="3" t="s">
        <v>45</v>
      </c>
      <c r="C106" s="4" t="s">
        <v>29</v>
      </c>
      <c r="D106" s="18">
        <v>1</v>
      </c>
      <c r="F106" s="30">
        <f>ROUND(D106*E106,2)</f>
        <v>0</v>
      </c>
      <c r="H106" s="42"/>
      <c r="I106" s="42"/>
    </row>
    <row r="108" spans="1:10" ht="47.25" x14ac:dyDescent="0.25">
      <c r="A108" s="14" t="s">
        <v>1</v>
      </c>
      <c r="B108" s="3" t="s">
        <v>31</v>
      </c>
    </row>
    <row r="109" spans="1:10" x14ac:dyDescent="0.25">
      <c r="B109" s="17" t="s">
        <v>46</v>
      </c>
      <c r="C109" s="4" t="s">
        <v>29</v>
      </c>
      <c r="D109" s="18">
        <v>1</v>
      </c>
      <c r="F109" s="30">
        <f t="shared" ref="F109:F110" si="4">ROUND(D109*E109,2)</f>
        <v>0</v>
      </c>
      <c r="G109" s="42"/>
      <c r="H109" s="42"/>
      <c r="I109" s="42"/>
    </row>
    <row r="110" spans="1:10" x14ac:dyDescent="0.25">
      <c r="B110" s="17" t="s">
        <v>47</v>
      </c>
      <c r="C110" s="4" t="s">
        <v>7</v>
      </c>
      <c r="D110" s="18">
        <v>55</v>
      </c>
      <c r="E110" s="48"/>
      <c r="F110" s="30">
        <f t="shared" si="4"/>
        <v>0</v>
      </c>
      <c r="G110" s="42"/>
      <c r="H110" s="42"/>
      <c r="I110" s="42"/>
    </row>
    <row r="111" spans="1:10" x14ac:dyDescent="0.25">
      <c r="A111" s="49"/>
      <c r="B111" s="43"/>
      <c r="C111" s="22"/>
      <c r="D111" s="40"/>
      <c r="E111" s="41"/>
      <c r="F111" s="41"/>
      <c r="H111" s="82"/>
      <c r="I111" s="82"/>
      <c r="J111" s="82"/>
    </row>
    <row r="112" spans="1:10" x14ac:dyDescent="0.25">
      <c r="A112" s="15"/>
      <c r="B112" s="8" t="s">
        <v>88</v>
      </c>
      <c r="C112" s="9"/>
      <c r="D112" s="33"/>
      <c r="E112" s="34"/>
      <c r="F112" s="34">
        <f>SUM(F106:F111)</f>
        <v>0</v>
      </c>
      <c r="H112" s="82"/>
      <c r="I112" s="36"/>
      <c r="J112" s="82"/>
    </row>
    <row r="113" spans="1:10" x14ac:dyDescent="0.25">
      <c r="H113" s="82"/>
      <c r="I113" s="82"/>
      <c r="J113" s="82"/>
    </row>
    <row r="114" spans="1:10" x14ac:dyDescent="0.25">
      <c r="A114" s="57"/>
      <c r="B114" s="58"/>
      <c r="C114" s="56"/>
      <c r="D114" s="55"/>
      <c r="E114" s="55"/>
      <c r="F114" s="54"/>
      <c r="H114" s="82"/>
      <c r="I114" s="82"/>
      <c r="J114" s="82"/>
    </row>
    <row r="115" spans="1:10" x14ac:dyDescent="0.25">
      <c r="A115" s="59"/>
      <c r="B115" s="60"/>
      <c r="C115" s="61"/>
      <c r="D115" s="62"/>
      <c r="E115" s="63"/>
      <c r="F115" s="63"/>
    </row>
    <row r="116" spans="1:10" x14ac:dyDescent="0.25">
      <c r="A116" s="59"/>
      <c r="B116" s="60"/>
      <c r="C116" s="61"/>
      <c r="D116" s="62"/>
      <c r="E116" s="63"/>
      <c r="F116" s="63"/>
    </row>
    <row r="119" spans="1:10" x14ac:dyDescent="0.25">
      <c r="A119" s="72"/>
      <c r="B119" s="67" t="s">
        <v>25</v>
      </c>
      <c r="C119" s="73"/>
      <c r="D119" s="76"/>
      <c r="E119" s="77"/>
      <c r="F119" s="78"/>
    </row>
    <row r="120" spans="1:10" x14ac:dyDescent="0.25">
      <c r="A120" s="64" t="s">
        <v>11</v>
      </c>
      <c r="B120" s="66" t="s">
        <v>3</v>
      </c>
      <c r="C120" s="65"/>
      <c r="D120" s="75"/>
      <c r="E120" s="36"/>
      <c r="F120" s="36">
        <f>F24</f>
        <v>0</v>
      </c>
    </row>
    <row r="121" spans="1:10" x14ac:dyDescent="0.25">
      <c r="A121" s="64" t="s">
        <v>12</v>
      </c>
      <c r="B121" s="66" t="s">
        <v>4</v>
      </c>
      <c r="C121" s="65"/>
      <c r="D121" s="75"/>
      <c r="E121" s="36"/>
      <c r="F121" s="36">
        <f>F45</f>
        <v>0</v>
      </c>
    </row>
    <row r="122" spans="1:10" x14ac:dyDescent="0.25">
      <c r="A122" s="64" t="s">
        <v>13</v>
      </c>
      <c r="B122" s="66" t="s">
        <v>9</v>
      </c>
      <c r="C122" s="65"/>
      <c r="D122" s="75"/>
      <c r="E122" s="36"/>
      <c r="F122" s="36">
        <f>F53</f>
        <v>0</v>
      </c>
    </row>
    <row r="123" spans="1:10" ht="31.5" x14ac:dyDescent="0.25">
      <c r="A123" s="64" t="s">
        <v>15</v>
      </c>
      <c r="B123" s="66" t="s">
        <v>85</v>
      </c>
      <c r="C123" s="65"/>
      <c r="D123" s="75"/>
      <c r="E123" s="36"/>
      <c r="F123" s="36">
        <f>F86</f>
        <v>0</v>
      </c>
    </row>
    <row r="124" spans="1:10" x14ac:dyDescent="0.25">
      <c r="A124" s="64" t="s">
        <v>14</v>
      </c>
      <c r="B124" s="66" t="s">
        <v>10</v>
      </c>
      <c r="C124" s="65"/>
      <c r="D124" s="75"/>
      <c r="E124" s="36"/>
      <c r="F124" s="36">
        <f>F101</f>
        <v>0</v>
      </c>
    </row>
    <row r="125" spans="1:10" x14ac:dyDescent="0.25">
      <c r="A125" s="64" t="s">
        <v>87</v>
      </c>
      <c r="B125" s="66" t="s">
        <v>26</v>
      </c>
      <c r="C125" s="65"/>
      <c r="D125" s="75"/>
      <c r="E125" s="36"/>
      <c r="F125" s="36">
        <f>F112</f>
        <v>0</v>
      </c>
    </row>
    <row r="126" spans="1:10" x14ac:dyDescent="0.25">
      <c r="A126" s="64"/>
      <c r="B126" s="66"/>
      <c r="C126" s="65"/>
      <c r="D126" s="75"/>
      <c r="E126" s="36"/>
      <c r="F126" s="36"/>
    </row>
    <row r="127" spans="1:10" x14ac:dyDescent="0.25">
      <c r="A127" s="64"/>
      <c r="B127" s="66" t="s">
        <v>8</v>
      </c>
      <c r="C127" s="65"/>
      <c r="D127" s="75"/>
      <c r="E127" s="74"/>
      <c r="F127" s="74">
        <f>F120+F121+F122+F123+F124+F125</f>
        <v>0</v>
      </c>
    </row>
    <row r="128" spans="1:10" ht="16.5" thickBot="1" x14ac:dyDescent="0.3">
      <c r="A128" s="71"/>
      <c r="B128" s="69" t="s">
        <v>27</v>
      </c>
      <c r="C128" s="70"/>
      <c r="D128" s="79"/>
      <c r="E128" s="80"/>
      <c r="F128" s="80">
        <f>F127*0.25</f>
        <v>0</v>
      </c>
    </row>
    <row r="129" spans="1:6" ht="16.5" thickTop="1" x14ac:dyDescent="0.25">
      <c r="A129" s="64"/>
      <c r="B129" s="66" t="s">
        <v>16</v>
      </c>
      <c r="C129" s="68"/>
      <c r="D129" s="75"/>
      <c r="E129" s="74"/>
      <c r="F129" s="74">
        <f>F127+F128</f>
        <v>0</v>
      </c>
    </row>
  </sheetData>
  <protectedRanges>
    <protectedRange sqref="E115:E116" name="Raspon1_1"/>
  </protectedRanges>
  <mergeCells count="2">
    <mergeCell ref="B103:D103"/>
    <mergeCell ref="A1:C1"/>
  </mergeCells>
  <phoneticPr fontId="2" type="noConversion"/>
  <pageMargins left="0.55118110236220474" right="0.15748031496062992" top="0.47244094488188981" bottom="0.51181102362204722" header="0.15748031496062992" footer="0.15748031496062992"/>
  <pageSetup paperSize="9" scale="93" orientation="portrait" r:id="rId1"/>
  <headerFooter alignWithMargins="0"/>
  <rowBreaks count="4" manualBreakCount="4">
    <brk id="24" max="5" man="1"/>
    <brk id="55" max="5" man="1"/>
    <brk id="89" max="5" man="1"/>
    <brk id="10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</vt:lpstr>
      <vt:lpstr>TROŠKOVNIK!Print_Area</vt:lpstr>
      <vt:lpstr>TROŠKOVNIK!Print_Titles</vt:lpstr>
    </vt:vector>
  </TitlesOfParts>
  <Company>MI Projekt d.o.o.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Žeruk mag.ing.aedif.</dc:creator>
  <cp:lastModifiedBy>OSG</cp:lastModifiedBy>
  <cp:lastPrinted>2017-11-06T08:52:13Z</cp:lastPrinted>
  <dcterms:created xsi:type="dcterms:W3CDTF">2008-11-24T09:26:23Z</dcterms:created>
  <dcterms:modified xsi:type="dcterms:W3CDTF">2023-09-20T08:20:12Z</dcterms:modified>
</cp:coreProperties>
</file>