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NOSTAVNA NABAVA\2024\Održavanje poljskih putova\"/>
    </mc:Choice>
  </mc:AlternateContent>
  <xr:revisionPtr revIDLastSave="0" documentId="8_{EC86A7C9-A475-4A4A-84B3-C8A74A38C094}" xr6:coauthVersionLast="47" xr6:coauthVersionMax="47" xr10:uidLastSave="{00000000-0000-0000-0000-000000000000}"/>
  <bookViews>
    <workbookView xWindow="-120" yWindow="-120" windowWidth="29040" windowHeight="15840" tabRatio="588" xr2:uid="{00000000-000D-0000-FFFF-FFFF00000000}"/>
  </bookViews>
  <sheets>
    <sheet name="1. poljski put" sheetId="11" r:id="rId1"/>
  </sheets>
  <definedNames>
    <definedName name="_xlnm.Print_Area" localSheetId="0">'1. poljski put'!$A$1:$G$47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1" l="1"/>
  <c r="G35" i="11"/>
  <c r="G18" i="11"/>
  <c r="G16" i="11"/>
  <c r="G14" i="11"/>
  <c r="G12" i="11"/>
  <c r="G20" i="11" l="1"/>
  <c r="G29" i="11"/>
  <c r="G27" i="11"/>
  <c r="G26" i="11"/>
  <c r="G25" i="11"/>
  <c r="G22" i="11"/>
  <c r="C41" i="11"/>
  <c r="G41" i="11" l="1"/>
  <c r="G44" i="11"/>
  <c r="G45" i="11" l="1"/>
  <c r="G46" i="11" s="1"/>
  <c r="G47" i="11" s="1"/>
</calcChain>
</file>

<file path=xl/sharedStrings.xml><?xml version="1.0" encoding="utf-8"?>
<sst xmlns="http://schemas.openxmlformats.org/spreadsheetml/2006/main" count="62" uniqueCount="53">
  <si>
    <t>PRILOG I.</t>
  </si>
  <si>
    <t>INVESTITOR:</t>
  </si>
  <si>
    <t>OPĆINA STARA GRADIŠKA</t>
  </si>
  <si>
    <t>GRAĐEVINA:</t>
  </si>
  <si>
    <t>ODRŽAVANJE POLJSKIH PUTEVA NA PODRUČJU OPĆINE STARA GRADIŠKA
k.č. 223 , 7/5 , 8/7, 381/2  k.o. Donji Varoš ;                                               k.č. 208/2    k.o. Uskoci</t>
  </si>
  <si>
    <t>RAZINA OBRADE:</t>
  </si>
  <si>
    <t>Broj stavke</t>
  </si>
  <si>
    <t>OTU</t>
  </si>
  <si>
    <t>Opis stavke</t>
  </si>
  <si>
    <t>JM</t>
  </si>
  <si>
    <t>Količina</t>
  </si>
  <si>
    <t>J. C.</t>
  </si>
  <si>
    <t>Iznos</t>
  </si>
  <si>
    <t>DIONICA 1 - l = 0+400 m k.č. 223 k.o. Donji Varoš</t>
  </si>
  <si>
    <t>A</t>
  </si>
  <si>
    <t>KOLNIČKA KONSTRUKCIJA</t>
  </si>
  <si>
    <t>A.1.</t>
  </si>
  <si>
    <t>Krčenje grmlja i sječa niskog raslinja u prostoru bankine. Prije početka zemljanih radova potrebno je u granicama radnog pojasa buduće trase ceste (građevinski pojas), u širini koju odobri nadzorni inž. iskrčiti šiblje i raslinje promjera do 10 cm. 
Stavka uključuje :
-sječu grmlja i raslinja, čupanje ili iskop korijenja
- deponiranje grmlja, raslinja, korijenja i panjeva izvan trase na mjesto koje odredi investitor 
- nastale rupe pri čupanju korijenja i vađenju raslinja popuniti zemljom i sabiti, ukoliko će posredno na takvo tlo doći nasip. 
- utovar, prijevoz i istovar na deponiju na udaljenost do 6,0 km.
Obračun po m² stvarno iskrčenog i uređenog terena.</t>
  </si>
  <si>
    <r>
      <t>m</t>
    </r>
    <r>
      <rPr>
        <vertAlign val="superscript"/>
        <sz val="12"/>
        <rFont val="Calibri"/>
        <family val="2"/>
        <charset val="238"/>
      </rPr>
      <t>2</t>
    </r>
  </si>
  <si>
    <t>A.2.</t>
  </si>
  <si>
    <r>
      <t>Strojno planiranje trase postojećeg puta buldozerom s izradom poprečnog nagiba prema zapadnom rubu. Utovar, prijevoz i razastiranje otpadnog materijala na udaljenost do 800 m. U cijeni sav potreban rad i materijal.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planirane površine.</t>
    </r>
  </si>
  <si>
    <t xml:space="preserve">A.3. </t>
  </si>
  <si>
    <r>
      <t>Strojni iskop miješanog materijala (zemljani materijal s primjesama kamena i građevinskog otpada) na mjestima slabije nosivosti. Utovar u pogodno vozilo t eprijevoz i razastiranje na deponiji na udaljenosti do 800 m. U cijeni sav potreban rad i materijal. Obračun po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u sraslom stanju.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</si>
  <si>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</si>
  <si>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t>A.4.</t>
  </si>
  <si>
    <r>
      <t>Dobava, transport i ugradnja geotekstila TIP 300 na prethodno pripremljenu i uvaljanu podlogu. U jediničnu cijenu uključen sav potreban rad (planirajne površine, valjanje, krojenje, pričvršćivanje i dr.) te materijal sa svim preklopima, sastavima i nastavcima.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ugrađenog geotekstila.</t>
    </r>
  </si>
  <si>
    <t>A.5.</t>
  </si>
  <si>
    <r>
      <t>Dobava, transport, ugradnja sa razastiranjem i valjanjem kamenog materijala veličine zrna 0-63 mm  u debljini &lt;15 cm po sloju. U cijenu uključen sav potreban rad i materijal. 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ugrađenog materijala u zbijenom stanju.</t>
    </r>
  </si>
  <si>
    <t>A.6.</t>
  </si>
  <si>
    <r>
      <t>Iskop putnog kanala (nagib pokosa 1:2), prosječnog iskopa 0,60-1,0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/m' sa profiliranjem i razastiranjem iskopanog materijala duž trase na udaljenost do 100 m. Višak materijala kao i eventualno iskopani građevinski otpad prevozi se na deponiju na udaljenost do 800 m. U cijenu uključen sav potreban rad i materijal. Obračun po m' iskopanog kanala.</t>
    </r>
  </si>
  <si>
    <t>m'</t>
  </si>
  <si>
    <t>A.7.</t>
  </si>
  <si>
    <t>Usluga rada stroja po satu za nespecificirane radove potrebne za postizanje funkcionalnosti i završetak potrebnih radova.</t>
  </si>
  <si>
    <t>a/</t>
  </si>
  <si>
    <r>
      <t>bager, radni kapacitet 0,5-1,5 m</t>
    </r>
    <r>
      <rPr>
        <vertAlign val="superscript"/>
        <sz val="12"/>
        <rFont val="Calibri"/>
        <family val="2"/>
        <charset val="238"/>
      </rPr>
      <t>3</t>
    </r>
  </si>
  <si>
    <t>h</t>
  </si>
  <si>
    <t>b/</t>
  </si>
  <si>
    <r>
      <t>kamion, zapremine sanduka &gt;12,0 m</t>
    </r>
    <r>
      <rPr>
        <vertAlign val="superscript"/>
        <sz val="12"/>
        <rFont val="Calibri"/>
        <family val="2"/>
        <charset val="238"/>
      </rPr>
      <t>3</t>
    </r>
  </si>
  <si>
    <t>c/</t>
  </si>
  <si>
    <t>buldozer, m&gt;12 t</t>
  </si>
  <si>
    <t>A.8.</t>
  </si>
  <si>
    <t>Izrada cijevnih propusta u području zahvata betonskim cijevima Ø500 sa izradom podloge te zasipavanjem oko cijevi zamjenskim materijalom i vozne površine kamenim materijalom u širini do 6,0 m. U cijeni sav potreban rad i materijal. Obračun po kompletu izvedenog cijevnog propusta.</t>
  </si>
  <si>
    <t>kpl</t>
  </si>
  <si>
    <t>k.o. Donji Varoš  k.č. 7/5 , 8/7, 381/2</t>
  </si>
  <si>
    <t>A.9.</t>
  </si>
  <si>
    <t>Poravnanje postojećeg makadamskog kolnika, dobava i ugradnja valjanjem, zrnatog kamenog materijala veličine 0- 63  mm. Stavka uključuje sav materijal, rad i transport</t>
  </si>
  <si>
    <t>m3</t>
  </si>
  <si>
    <t>k.o. Uskoci   k.č. 208/2</t>
  </si>
  <si>
    <t>A.10.</t>
  </si>
  <si>
    <t>REKAPITULACIJA</t>
  </si>
  <si>
    <t>UKUPNO</t>
  </si>
  <si>
    <t>PDV 25%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</si>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</sst>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238"/>
    </font>
    <font>
      <sz val="12"/>
      <name val="HRHelvetica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4" fontId="5" fillId="0" borderId="0" xfId="0" applyNumberFormat="1" applyFont="1"/>
    <xf numFmtId="0" fontId="4" fillId="0" borderId="0" xfId="0" applyFont="1"/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4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1" fillId="2" borderId="0" xfId="0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center"/>
    </xf>
    <xf numFmtId="4" fontId="10" fillId="2" borderId="0" xfId="0" applyNumberFormat="1" applyFont="1" applyFill="1"/>
    <xf numFmtId="0" fontId="11" fillId="0" borderId="0" xfId="0" applyFont="1"/>
    <xf numFmtId="0" fontId="4" fillId="0" borderId="0" xfId="0" applyFont="1" applyAlignment="1">
      <alignment horizontal="right" vertical="top"/>
    </xf>
    <xf numFmtId="0" fontId="5" fillId="0" borderId="0" xfId="0" quotePrefix="1" applyFont="1" applyAlignment="1">
      <alignment horizontal="right" vertical="top"/>
    </xf>
    <xf numFmtId="0" fontId="11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11" fillId="0" borderId="2" xfId="0" applyFont="1" applyBorder="1" applyAlignment="1">
      <alignment wrapText="1" shrinkToFit="1"/>
    </xf>
    <xf numFmtId="0" fontId="11" fillId="0" borderId="2" xfId="0" applyFont="1" applyBorder="1" applyAlignment="1">
      <alignment horizontal="center"/>
    </xf>
    <xf numFmtId="4" fontId="10" fillId="0" borderId="2" xfId="0" applyNumberFormat="1" applyFont="1" applyBorder="1"/>
    <xf numFmtId="4" fontId="4" fillId="0" borderId="0" xfId="0" applyNumberFormat="1" applyFont="1"/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Border="1"/>
    <xf numFmtId="0" fontId="11" fillId="0" borderId="5" xfId="0" applyFont="1" applyBorder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11" fillId="0" borderId="5" xfId="0" applyFont="1" applyBorder="1" applyAlignment="1">
      <alignment wrapText="1" shrinkToFit="1"/>
    </xf>
    <xf numFmtId="0" fontId="11" fillId="0" borderId="5" xfId="0" applyFont="1" applyBorder="1" applyAlignment="1">
      <alignment horizontal="center"/>
    </xf>
    <xf numFmtId="4" fontId="10" fillId="0" borderId="5" xfId="0" applyNumberFormat="1" applyFont="1" applyBorder="1"/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wrapText="1" shrinkToFit="1"/>
    </xf>
    <xf numFmtId="0" fontId="11" fillId="0" borderId="0" xfId="0" applyFont="1" applyAlignment="1">
      <alignment horizontal="center"/>
    </xf>
    <xf numFmtId="4" fontId="10" fillId="0" borderId="0" xfId="0" applyNumberFormat="1" applyFont="1"/>
    <xf numFmtId="0" fontId="11" fillId="0" borderId="6" xfId="0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1" fillId="0" borderId="6" xfId="0" applyFont="1" applyBorder="1" applyAlignment="1">
      <alignment wrapText="1" shrinkToFit="1"/>
    </xf>
    <xf numFmtId="0" fontId="11" fillId="0" borderId="6" xfId="0" applyFont="1" applyBorder="1" applyAlignment="1">
      <alignment horizontal="center"/>
    </xf>
    <xf numFmtId="4" fontId="10" fillId="0" borderId="6" xfId="0" applyNumberFormat="1" applyFont="1" applyBorder="1"/>
    <xf numFmtId="9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wrapText="1" shrinkToFit="1"/>
    </xf>
    <xf numFmtId="4" fontId="11" fillId="0" borderId="0" xfId="0" applyNumberFormat="1" applyFont="1"/>
    <xf numFmtId="0" fontId="4" fillId="0" borderId="0" xfId="0" applyFont="1" applyAlignment="1">
      <alignment shrinkToFit="1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2">
    <cellStyle name="Normal 2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9"/>
  <sheetViews>
    <sheetView tabSelected="1" view="pageBreakPreview" zoomScaleNormal="100" zoomScaleSheetLayoutView="100" workbookViewId="0">
      <selection activeCell="F39" sqref="F39"/>
    </sheetView>
  </sheetViews>
  <sheetFormatPr defaultRowHeight="15.75"/>
  <cols>
    <col min="1" max="1" width="8.140625" style="23" customWidth="1"/>
    <col min="2" max="2" width="7.85546875" style="31" bestFit="1" customWidth="1"/>
    <col min="3" max="3" width="45.140625" style="1" customWidth="1"/>
    <col min="4" max="4" width="6.85546875" style="2" customWidth="1"/>
    <col min="5" max="5" width="8.85546875" style="3" customWidth="1"/>
    <col min="6" max="6" width="9.7109375" style="3" customWidth="1"/>
    <col min="7" max="7" width="13.140625" style="3" bestFit="1" customWidth="1"/>
    <col min="8" max="8" width="9.140625" style="4"/>
    <col min="9" max="9" width="12.5703125" style="4" bestFit="1" customWidth="1"/>
    <col min="10" max="10" width="10.28515625" style="4" bestFit="1" customWidth="1"/>
    <col min="11" max="16384" width="9.140625" style="4"/>
  </cols>
  <sheetData>
    <row r="1" spans="1:7" ht="18.75">
      <c r="A1" s="56" t="s">
        <v>0</v>
      </c>
      <c r="B1" s="57"/>
    </row>
    <row r="2" spans="1:7">
      <c r="A2" s="57" t="s">
        <v>1</v>
      </c>
      <c r="B2" s="57"/>
      <c r="C2" s="1" t="s">
        <v>2</v>
      </c>
    </row>
    <row r="3" spans="1:7" ht="63">
      <c r="A3" s="57" t="s">
        <v>3</v>
      </c>
      <c r="B3" s="57"/>
      <c r="C3" s="1" t="s">
        <v>4</v>
      </c>
    </row>
    <row r="4" spans="1:7">
      <c r="A4" s="57" t="s">
        <v>5</v>
      </c>
      <c r="B4" s="57"/>
      <c r="C4" s="55"/>
    </row>
    <row r="5" spans="1:7" ht="22.5">
      <c r="A5" s="5" t="s">
        <v>6</v>
      </c>
      <c r="B5" s="6" t="s">
        <v>7</v>
      </c>
      <c r="C5" s="7" t="s">
        <v>8</v>
      </c>
      <c r="D5" s="8" t="s">
        <v>9</v>
      </c>
      <c r="E5" s="9" t="s">
        <v>10</v>
      </c>
      <c r="F5" s="9" t="s">
        <v>11</v>
      </c>
      <c r="G5" s="9" t="s">
        <v>12</v>
      </c>
    </row>
    <row r="6" spans="1:7">
      <c r="A6" s="10"/>
      <c r="B6" s="11"/>
      <c r="C6" s="12"/>
      <c r="D6" s="13"/>
      <c r="E6" s="14"/>
      <c r="F6" s="14"/>
      <c r="G6" s="14"/>
    </row>
    <row r="7" spans="1:7">
      <c r="A7" s="15"/>
      <c r="B7" s="16"/>
      <c r="C7" s="17" t="s">
        <v>13</v>
      </c>
      <c r="D7" s="17"/>
      <c r="E7" s="16"/>
      <c r="F7" s="16"/>
      <c r="G7" s="16"/>
    </row>
    <row r="10" spans="1:7" s="22" customFormat="1">
      <c r="A10" s="18" t="s">
        <v>14</v>
      </c>
      <c r="B10" s="19"/>
      <c r="C10" s="53" t="s">
        <v>15</v>
      </c>
      <c r="D10" s="20"/>
      <c r="E10" s="21"/>
      <c r="F10" s="21"/>
      <c r="G10" s="21"/>
    </row>
    <row r="12" spans="1:7" ht="299.25">
      <c r="A12" s="23" t="s">
        <v>16</v>
      </c>
      <c r="C12" s="1" t="s">
        <v>17</v>
      </c>
      <c r="D12" s="2" t="s">
        <v>18</v>
      </c>
      <c r="E12" s="3">
        <v>550</v>
      </c>
      <c r="G12" s="3">
        <f>ROUND(E12*F12,2)</f>
        <v>0</v>
      </c>
    </row>
    <row r="14" spans="1:7" ht="99.75" customHeight="1">
      <c r="A14" s="23" t="s">
        <v>19</v>
      </c>
      <c r="C14" s="1" t="s">
        <v>20</v>
      </c>
      <c r="D14" s="2" t="s">
        <v>18</v>
      </c>
      <c r="E14" s="3">
        <v>1400</v>
      </c>
      <c r="G14" s="3">
        <f>ROUND(E14*F14,2)</f>
        <v>0</v>
      </c>
    </row>
    <row r="16" spans="1:7" ht="112.5">
      <c r="A16" s="23" t="s">
        <v>21</v>
      </c>
      <c r="C16" s="1" t="s">
        <v>22</v>
      </c>
      <c r="D16" s="2" t="s">
        <v>23</v>
      </c>
      <c r="E16" s="3">
        <v>80</v>
      </c>
      <c r="G16" s="3">
        <f>ROUND(E16*F16,2)</f>
        <v>0</v>
      </c>
    </row>
    <row r="18" spans="1:9" ht="112.5">
      <c r="A18" s="23" t="s">
        <v>24</v>
      </c>
      <c r="C18" s="1" t="s">
        <v>25</v>
      </c>
      <c r="D18" s="2" t="s">
        <v>18</v>
      </c>
      <c r="E18" s="3">
        <v>1400</v>
      </c>
      <c r="G18" s="3">
        <f>ROUND(E18*F18,2)</f>
        <v>0</v>
      </c>
    </row>
    <row r="20" spans="1:9" ht="92.25" customHeight="1">
      <c r="A20" s="23" t="s">
        <v>26</v>
      </c>
      <c r="B20" s="24"/>
      <c r="C20" s="1" t="s">
        <v>27</v>
      </c>
      <c r="D20" s="2" t="s">
        <v>23</v>
      </c>
      <c r="E20" s="3">
        <v>520</v>
      </c>
      <c r="G20" s="3">
        <f>ROUND(E20*F20,2)</f>
        <v>0</v>
      </c>
    </row>
    <row r="22" spans="1:9" ht="144">
      <c r="A22" s="23" t="s">
        <v>28</v>
      </c>
      <c r="B22" s="24"/>
      <c r="C22" s="1" t="s">
        <v>29</v>
      </c>
      <c r="D22" s="2" t="s">
        <v>30</v>
      </c>
      <c r="E22" s="3">
        <v>380</v>
      </c>
      <c r="G22" s="3">
        <f>ROUND(E22*F22,2)</f>
        <v>0</v>
      </c>
    </row>
    <row r="23" spans="1:9">
      <c r="B23" s="24"/>
      <c r="I23" s="30"/>
    </row>
    <row r="24" spans="1:9" ht="47.25">
      <c r="A24" s="23" t="s">
        <v>31</v>
      </c>
      <c r="B24" s="24"/>
      <c r="C24" s="1" t="s">
        <v>32</v>
      </c>
      <c r="I24" s="30"/>
    </row>
    <row r="25" spans="1:9" ht="18">
      <c r="B25" s="24" t="s">
        <v>33</v>
      </c>
      <c r="C25" s="1" t="s">
        <v>34</v>
      </c>
      <c r="D25" s="2" t="s">
        <v>35</v>
      </c>
      <c r="E25" s="3">
        <v>2</v>
      </c>
      <c r="G25" s="3">
        <f>E25*F25</f>
        <v>0</v>
      </c>
      <c r="I25" s="30"/>
    </row>
    <row r="26" spans="1:9" ht="18">
      <c r="B26" s="24" t="s">
        <v>36</v>
      </c>
      <c r="C26" s="1" t="s">
        <v>37</v>
      </c>
      <c r="D26" s="2" t="s">
        <v>35</v>
      </c>
      <c r="E26" s="3">
        <v>2</v>
      </c>
      <c r="G26" s="3">
        <f>E26*F26</f>
        <v>0</v>
      </c>
      <c r="I26" s="30"/>
    </row>
    <row r="27" spans="1:9">
      <c r="B27" s="24" t="s">
        <v>38</v>
      </c>
      <c r="C27" s="1" t="s">
        <v>39</v>
      </c>
      <c r="D27" s="2" t="s">
        <v>35</v>
      </c>
      <c r="E27" s="3">
        <v>2</v>
      </c>
      <c r="G27" s="3">
        <f>E27*F27</f>
        <v>0</v>
      </c>
      <c r="I27" s="30"/>
    </row>
    <row r="28" spans="1:9">
      <c r="B28" s="24"/>
      <c r="I28" s="30"/>
    </row>
    <row r="29" spans="1:9" ht="110.25">
      <c r="A29" s="23" t="s">
        <v>40</v>
      </c>
      <c r="B29" s="24"/>
      <c r="C29" s="1" t="s">
        <v>41</v>
      </c>
      <c r="D29" s="2" t="s">
        <v>42</v>
      </c>
      <c r="E29" s="3">
        <v>3</v>
      </c>
      <c r="G29" s="3">
        <f>E29*F29</f>
        <v>0</v>
      </c>
      <c r="I29" s="30"/>
    </row>
    <row r="31" spans="1:9" s="22" customFormat="1"/>
    <row r="33" spans="1:10">
      <c r="A33" s="15"/>
      <c r="B33" s="16"/>
      <c r="C33" s="17" t="s">
        <v>43</v>
      </c>
      <c r="D33" s="17"/>
      <c r="E33" s="16"/>
      <c r="F33" s="16"/>
      <c r="G33" s="16"/>
    </row>
    <row r="34" spans="1:10" s="22" customFormat="1">
      <c r="A34" s="23"/>
      <c r="B34" s="31"/>
      <c r="C34" s="1"/>
      <c r="D34" s="2"/>
      <c r="E34" s="3"/>
      <c r="F34" s="3"/>
      <c r="G34" s="3"/>
      <c r="H34" s="4"/>
      <c r="I34" s="4"/>
      <c r="J34" s="4"/>
    </row>
    <row r="35" spans="1:10" s="22" customFormat="1" ht="63">
      <c r="A35" s="23" t="s">
        <v>44</v>
      </c>
      <c r="B35" s="31"/>
      <c r="C35" s="1" t="s">
        <v>45</v>
      </c>
      <c r="D35" s="2" t="s">
        <v>46</v>
      </c>
      <c r="E35" s="3">
        <v>100</v>
      </c>
      <c r="F35" s="3"/>
      <c r="G35" s="3">
        <f>E35*F35</f>
        <v>0</v>
      </c>
      <c r="H35" s="4"/>
      <c r="I35" s="4"/>
      <c r="J35" s="4"/>
    </row>
    <row r="36" spans="1:10" s="22" customFormat="1">
      <c r="A36" s="23"/>
      <c r="B36" s="31"/>
      <c r="C36" s="1"/>
      <c r="D36" s="2"/>
      <c r="E36" s="3"/>
      <c r="F36" s="3"/>
      <c r="G36" s="3"/>
      <c r="H36" s="4"/>
      <c r="I36" s="4"/>
      <c r="J36" s="4"/>
    </row>
    <row r="37" spans="1:10" s="22" customFormat="1">
      <c r="A37" s="15"/>
      <c r="B37" s="16"/>
      <c r="C37" s="17" t="s">
        <v>47</v>
      </c>
      <c r="D37" s="17"/>
      <c r="E37" s="16"/>
      <c r="F37" s="16"/>
      <c r="G37" s="16"/>
      <c r="H37" s="4"/>
      <c r="I37" s="4"/>
      <c r="J37" s="4"/>
    </row>
    <row r="38" spans="1:10" s="22" customFormat="1">
      <c r="A38" s="23"/>
      <c r="B38" s="31"/>
      <c r="C38" s="1"/>
      <c r="D38" s="2"/>
      <c r="E38" s="3"/>
      <c r="F38" s="3"/>
      <c r="G38" s="3"/>
      <c r="H38" s="4"/>
      <c r="I38" s="4"/>
      <c r="J38" s="4"/>
    </row>
    <row r="39" spans="1:10" s="22" customFormat="1" ht="63">
      <c r="A39" s="23" t="s">
        <v>48</v>
      </c>
      <c r="B39" s="31"/>
      <c r="C39" s="1" t="s">
        <v>45</v>
      </c>
      <c r="D39" s="2" t="s">
        <v>46</v>
      </c>
      <c r="E39" s="3">
        <v>100</v>
      </c>
      <c r="F39" s="3"/>
      <c r="G39" s="3">
        <f>E39*F39</f>
        <v>0</v>
      </c>
      <c r="H39" s="4"/>
      <c r="I39" s="4"/>
      <c r="J39" s="4"/>
    </row>
    <row r="40" spans="1:10" s="22" customFormat="1">
      <c r="A40" s="23"/>
      <c r="B40" s="31"/>
      <c r="C40" s="1"/>
      <c r="D40" s="2"/>
      <c r="E40" s="3"/>
      <c r="F40" s="3"/>
      <c r="G40" s="3"/>
      <c r="H40" s="4"/>
      <c r="I40" s="4"/>
      <c r="J40" s="4"/>
    </row>
    <row r="41" spans="1:10" s="22" customFormat="1">
      <c r="A41" s="25"/>
      <c r="B41" s="26"/>
      <c r="C41" s="27" t="str">
        <f>"UKUPNO "&amp;C10</f>
        <v>UKUPNO KOLNIČKA KONSTRUKCIJA</v>
      </c>
      <c r="D41" s="28"/>
      <c r="E41" s="29"/>
      <c r="F41" s="29"/>
      <c r="G41" s="29">
        <f>SUM(G11:G39)</f>
        <v>0</v>
      </c>
      <c r="H41" s="4"/>
      <c r="I41" s="4"/>
      <c r="J41" s="4"/>
    </row>
    <row r="42" spans="1:10" s="22" customFormat="1">
      <c r="A42" s="23"/>
      <c r="B42" s="31"/>
      <c r="C42" s="1"/>
      <c r="D42" s="2"/>
      <c r="E42" s="3"/>
      <c r="F42" s="3"/>
      <c r="G42" s="3"/>
      <c r="H42" s="4"/>
      <c r="I42" s="4"/>
      <c r="J42" s="4"/>
    </row>
    <row r="43" spans="1:10" s="22" customFormat="1">
      <c r="A43" s="32"/>
      <c r="B43" s="33"/>
      <c r="C43" s="27" t="s">
        <v>49</v>
      </c>
      <c r="D43" s="34"/>
      <c r="E43" s="35"/>
      <c r="F43" s="35"/>
      <c r="G43" s="36"/>
      <c r="H43" s="4"/>
      <c r="I43" s="4"/>
      <c r="J43" s="4"/>
    </row>
    <row r="44" spans="1:10" s="22" customFormat="1">
      <c r="A44" s="37" t="s">
        <v>14</v>
      </c>
      <c r="B44" s="38"/>
      <c r="C44" s="39" t="s">
        <v>15</v>
      </c>
      <c r="D44" s="40"/>
      <c r="E44" s="41"/>
      <c r="F44" s="41"/>
      <c r="G44" s="41">
        <f>G41</f>
        <v>0</v>
      </c>
      <c r="I44" s="54"/>
    </row>
    <row r="45" spans="1:10">
      <c r="A45" s="42"/>
      <c r="B45" s="43"/>
      <c r="C45" s="44" t="s">
        <v>50</v>
      </c>
      <c r="D45" s="45"/>
      <c r="E45" s="46"/>
      <c r="F45" s="46"/>
      <c r="G45" s="46">
        <f>SUM(G44:G44)</f>
        <v>0</v>
      </c>
      <c r="H45" s="22"/>
      <c r="I45" s="22"/>
      <c r="J45" s="22"/>
    </row>
    <row r="46" spans="1:10" ht="16.5" thickBot="1">
      <c r="A46" s="47"/>
      <c r="B46" s="48"/>
      <c r="C46" s="49" t="s">
        <v>51</v>
      </c>
      <c r="D46" s="50"/>
      <c r="E46" s="51"/>
      <c r="F46" s="51"/>
      <c r="G46" s="51">
        <f>ROUND(G45*0.25,2)</f>
        <v>0</v>
      </c>
      <c r="H46" s="22"/>
      <c r="I46" s="22"/>
      <c r="J46" s="22"/>
    </row>
    <row r="47" spans="1:10" ht="16.5" thickTop="1">
      <c r="A47" s="42"/>
      <c r="B47" s="43"/>
      <c r="C47" s="44" t="s">
        <v>52</v>
      </c>
      <c r="D47" s="52"/>
      <c r="E47" s="46"/>
      <c r="F47" s="46"/>
      <c r="G47" s="46">
        <f>SUM(G45:G46)</f>
        <v>0</v>
      </c>
      <c r="H47" s="22"/>
      <c r="I47" s="54"/>
      <c r="J47" s="22"/>
    </row>
    <row r="48" spans="1:10">
      <c r="A48" s="42"/>
      <c r="B48" s="43"/>
      <c r="C48" s="44"/>
      <c r="D48" s="45"/>
      <c r="E48" s="46"/>
      <c r="F48" s="46"/>
      <c r="G48" s="46"/>
      <c r="H48" s="22"/>
      <c r="I48" s="22"/>
      <c r="J48" s="22"/>
    </row>
    <row r="49" spans="4:7">
      <c r="D49" s="45"/>
      <c r="E49" s="46"/>
      <c r="F49" s="46"/>
      <c r="G49" s="46"/>
    </row>
  </sheetData>
  <mergeCells count="4">
    <mergeCell ref="A1:B1"/>
    <mergeCell ref="A3:B3"/>
    <mergeCell ref="A4:B4"/>
    <mergeCell ref="A2:B2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  <rowBreaks count="1" manualBreakCount="1">
    <brk id="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poljski put</vt:lpstr>
      <vt:lpstr>'1. poljski put'!Podrucje_ispisa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Procelnik</cp:lastModifiedBy>
  <cp:revision/>
  <dcterms:created xsi:type="dcterms:W3CDTF">2008-11-24T09:26:23Z</dcterms:created>
  <dcterms:modified xsi:type="dcterms:W3CDTF">2024-07-11T11:24:46Z</dcterms:modified>
  <cp:category/>
  <cp:contentStatus/>
</cp:coreProperties>
</file>