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SG\Downloads\"/>
    </mc:Choice>
  </mc:AlternateContent>
  <bookViews>
    <workbookView xWindow="-120" yWindow="-120" windowWidth="29040" windowHeight="15840"/>
  </bookViews>
  <sheets>
    <sheet name="Etapa 2" sheetId="1" r:id="rId1"/>
  </sheets>
  <definedNames>
    <definedName name="_xlnm.Print_Area" localSheetId="0">'Etapa 2'!$A$1:$G$84,'Etapa 2'!$86:$108</definedName>
    <definedName name="_xlnm.Print_Titles" localSheetId="0">'Etapa 2'!$3:$3</definedName>
  </definedNames>
  <calcPr calcId="152511"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8" i="1" l="1"/>
  <c r="G101" i="1" l="1"/>
  <c r="G70" i="1"/>
  <c r="G72" i="1" s="1"/>
  <c r="G82" i="1" s="1"/>
  <c r="G63" i="1"/>
  <c r="G62" i="1"/>
  <c r="G61" i="1"/>
  <c r="G60" i="1"/>
  <c r="G59" i="1"/>
  <c r="G58" i="1"/>
  <c r="G57" i="1"/>
  <c r="G55" i="1"/>
  <c r="G54" i="1"/>
  <c r="G49" i="1"/>
  <c r="G48" i="1"/>
  <c r="G46" i="1"/>
  <c r="G45" i="1"/>
  <c r="G31" i="1"/>
  <c r="G38" i="1" s="1"/>
  <c r="G79" i="1" s="1"/>
  <c r="G16" i="1"/>
  <c r="G15" i="1"/>
  <c r="G14" i="1"/>
  <c r="G13" i="1"/>
  <c r="G9" i="1"/>
  <c r="G50" i="1" l="1"/>
  <c r="G80" i="1" s="1"/>
  <c r="G65" i="1"/>
  <c r="G81" i="1" s="1"/>
  <c r="G23" i="1"/>
  <c r="G78" i="1" s="1"/>
  <c r="G10" i="1"/>
  <c r="G77" i="1" s="1"/>
  <c r="G83" i="1" l="1"/>
  <c r="G105" i="1" l="1"/>
  <c r="G106" i="1" l="1"/>
  <c r="G107" i="1" s="1"/>
</calcChain>
</file>

<file path=xl/sharedStrings.xml><?xml version="1.0" encoding="utf-8"?>
<sst xmlns="http://schemas.openxmlformats.org/spreadsheetml/2006/main" count="172" uniqueCount="121">
  <si>
    <t>TROŠKOVNIK</t>
  </si>
  <si>
    <t>Opis poslova:</t>
  </si>
  <si>
    <t xml:space="preserve">Dio nerazvrstane ceste u naselju Stara Gradiška - Ulica Ljudevita Posavskog </t>
  </si>
  <si>
    <t xml:space="preserve">Pozicija </t>
  </si>
  <si>
    <t>Grupa radova</t>
  </si>
  <si>
    <t>Opis  rada</t>
  </si>
  <si>
    <t>Jedinica mjere</t>
  </si>
  <si>
    <t>Količina</t>
  </si>
  <si>
    <t>Jedinična  cijena</t>
  </si>
  <si>
    <t>Ukupno</t>
  </si>
  <si>
    <t>Svi radovi na predmetnom objektu moraju se izvesti u skladu sa Općim tehničkim uvjetima za radove na cestama, Tehničkim propisom  za betonske konstrukcije, Pravilniku o prometnim znakovima, signalizaciji i opremi na cestama, Hrvatskim normama i drugim važećim normama i propisima iz ovog područja. U svim stavkama ovog troškovnika cijenom je obuhvaćen sav potreban rad, priprema i materijal za jedinicu gotovog posla. U ove cijene ulaze i svi troškovi održavanja objekta do dana preuzimanja, kao i troškovi bilo kakvog priručnog postrojenja i prilagodbi na terenu potrebnog za izvođenje radova po ovom troškovniku. Razni nepredviđeni radovi koji nisu obuhvaćeni stavkama ovog troškovnika, a koji se tokom gradnje ukažu neophodni mogu se izvoditi isključivo po nalogu Investitora i uz odobrenje nadzornog inženjera. 
U slučaju da u pojedinim stavkama dođe do realizacije viška radova u odnosu na ugovorne količine, Izvođač je dužan pisanim putem upozoriti nadzornu službu i Investitora.</t>
  </si>
  <si>
    <t>A.</t>
  </si>
  <si>
    <t>KOLNIČKA KONSTRUKCIJA</t>
  </si>
  <si>
    <t>1.</t>
  </si>
  <si>
    <t>PRIPREMNI I ZAVRŠNI RADOVI</t>
  </si>
  <si>
    <t>1.1.</t>
  </si>
  <si>
    <t>kpl</t>
  </si>
  <si>
    <t>1.2.</t>
  </si>
  <si>
    <t>Izmještanje postojećih stupova javne rasvjeta na mjestima gdje se iste nalaze unutar prometne površine uz prethodnu suglasnost Investitora i odobrenje nadzornog inženjera.</t>
  </si>
  <si>
    <t>kom</t>
  </si>
  <si>
    <t>Privremena regulacija prometa na prometnicama na kojima se izvode radovi rekonstrukcije prometnice. Stavka obuhvaća izradu projekta privremene regulacije u skladu s uvjetima nadležnog MUPa, ishođenje suglasnosti, nabavu i postavu sve potrebne svjetlosne, horizontalne i vertikalne signalizacije kao i regulaciju prometa za vrijeme izvođenja radova.</t>
  </si>
  <si>
    <t>PRIPREMNI I ZAVRŠNI RADOVI UKUPNO:</t>
  </si>
  <si>
    <t>2.</t>
  </si>
  <si>
    <t>ZEMLJANI RADOVI</t>
  </si>
  <si>
    <t>2.1.</t>
  </si>
  <si>
    <t>Rušenje dijelova postojećeg asfaltnog zastora na spoju s novom prometnicom, betonskih elemenata i drugih objekata na trasi. U cijenu uključeno rušenje, strojno i ručno razbijanje, strojno rezanje i obrada svih rubova - kontaktnih površina na objektima u zahvatu, utovar otpadnog materijala u vozilo i prijevoz na deponij na udaljenost do 6 km.</t>
  </si>
  <si>
    <r>
      <t>m</t>
    </r>
    <r>
      <rPr>
        <vertAlign val="superscript"/>
        <sz val="9"/>
        <rFont val="Arial"/>
        <family val="2"/>
        <charset val="238"/>
      </rPr>
      <t>2</t>
    </r>
  </si>
  <si>
    <t>2.2.</t>
  </si>
  <si>
    <t xml:space="preserve">Strojni iskop zemljanog i nasipnog materijala u širokom iskopu. Iskope vršiti prema poprečnim profilima, visinskim kotama određenim projektom, normalnim profilima i uputama nadzornog inženjera. Na mjestima prolaza instalacija pojedinih distributera (voda, kanalizacija, telefon, elektroinstalacije i dr.) potreban je ručni iskop u skladu s O.T.U. za radove na cestama te prema uputama distributera. Ova stavka obuhvaća sav potreban rad na  iskopu materijala, utovar i odvoz na mjesni deponij na udaljenosti do 5 km, sva potrebna mjerenja i ispitivanja sa pribavljanjem potrebne ispitne dokumentacije. Obračun po m3 iskopanog materijala u sraslom stanju. </t>
  </si>
  <si>
    <r>
      <t>m</t>
    </r>
    <r>
      <rPr>
        <vertAlign val="superscript"/>
        <sz val="9"/>
        <rFont val="Arial"/>
        <family val="2"/>
        <charset val="238"/>
      </rPr>
      <t>3</t>
    </r>
  </si>
  <si>
    <t>2.3.</t>
  </si>
  <si>
    <t xml:space="preserve">Grubo i fino planiranje i valjanje posteljice prometnih i pješačkih površina. Neravnine je potrebno zasjeći, a udubljenja napuniti materijalom tako da posteljica nakon valjanja dobije projektirane uzdužne i poprečne padove, sa točnosti +- 2 cm. </t>
  </si>
  <si>
    <t>2.4.</t>
  </si>
  <si>
    <t>Iskop zemljanog materijala na mjestima gdje se utvrdi da je zbijenost podloge manja od Me=15 N/mm2. Stavkom obuhvatiti iskop materijala do potrebne dubine, odvoz iskopanog materijala na udaljenost do 5 km. Obračun po m2 iskopanog materijala u sraslom stanju.</t>
  </si>
  <si>
    <t>2.5.</t>
  </si>
  <si>
    <t>Iskop rova za polaganje kabela javne rasvjete u tlu C kategorije.</t>
  </si>
  <si>
    <t>a/ ručni iskop sa zatrpavanjem i nabijanjem u slojevima</t>
  </si>
  <si>
    <t>b/ strojni iskop sa zatrpavanjem i nabijanjem u slojevima</t>
  </si>
  <si>
    <t>2.6.</t>
  </si>
  <si>
    <t>Dobava, transport i ugradnja pijeska u iskopani rov - kao podloga prije polaganja kabela u debljini 10 cm te zatrpavanje kabela u sloju debljine do 30 cm iznad tjemena položenog kabela. U cijeni sav potreban rad i materijal.</t>
  </si>
  <si>
    <t>2.7.</t>
  </si>
  <si>
    <t>Kombinirani strojni i ručni iskop za temelje stupova javne rasvjete i SSROJR. Utovar viška materijala u vozilo i odvoz na deponiju na udaljenost do 5 km. U cijeni sav potreban rad i materijal.</t>
  </si>
  <si>
    <t>2.8.</t>
  </si>
  <si>
    <t>Dobava i izvedba zamjenskog sloja otkopanog materijala od mehanički zbijenog šljunčanog (ili tucaničkog ) materijala. Nasipavanje izvesti u potrebnoj visini u slojevima 30-40 cm sa potrebnim zbijanjem. Materijal dobiven postupkom obrade građevinskog otpada nije prihvatljiv. Obračun po m3 ugrađenog materijala u zbijenom stanju.</t>
  </si>
  <si>
    <t>ZEMLJANI RADOVI UKUPNO:</t>
  </si>
  <si>
    <t>3.</t>
  </si>
  <si>
    <t>BETONSKI RADOVI</t>
  </si>
  <si>
    <t>3.1.</t>
  </si>
  <si>
    <t>Dobava i ugradnja tipskih betonskih rubnjaka i kanalica ugrađenih u temelj od betona C20/25. Betonski rubnjaci se međusobno spajaju cementnim mortom M 50, a ugrađuju točno u visini završnog sloja kolnika. Obračun po m' ugrađenog rubnjaka, uključivo rubnjaci, temelj i iskop za temelj.</t>
  </si>
  <si>
    <t>a/ rubnjaci 18/24 cm</t>
  </si>
  <si>
    <r>
      <t>m</t>
    </r>
    <r>
      <rPr>
        <vertAlign val="superscript"/>
        <sz val="9"/>
        <rFont val="Arial"/>
        <family val="2"/>
        <charset val="238"/>
      </rPr>
      <t>1</t>
    </r>
  </si>
  <si>
    <t>b/ rubnjaci 8/20</t>
  </si>
  <si>
    <t>c/ betonska kanalica</t>
  </si>
  <si>
    <t>m'</t>
  </si>
  <si>
    <t>3.2.</t>
  </si>
  <si>
    <t xml:space="preserve">Polaganje tipskih travnih opločnika dim 40x60 cm na površine namijenjene za parkiranje.
Stavka obuhvaća:
- polaganje travnih opločnika h=10 cm 
- izrada sloja od uvaljanog pijeska d=2 cm
- zasipavanje travnih ploča humusnim materijalom, te zasijavanje travom u količini 3 dkg/m² </t>
  </si>
  <si>
    <t>a/ travni opločnici h = 10 cm</t>
  </si>
  <si>
    <t>3.3.</t>
  </si>
  <si>
    <t>Dobava, transport i ugradnja tipskih betonskih opločnika minimalne debljine 8 cm, tehničkih karakteristika prema HRN EN 1338:2004 u sivoj boji. Raster polaganja opločnika odobrit će Investitor nakon pripreme podloge. Gornji rubovi plohe opločnika moraju biti skošeni. Prije polaganja opločnika na pripremljenu kamenu podlogu nasipa se sloj kamenog agregata granulacije 2-4 mm u debljini 3-5 cm. Kompletno postavljenu površinu opločnika zasipati (fugirati) suhim pijeskom granulacije 0-1 mm (kvarcnim pijeskom). Pijesak mora ući u reške, a višak počistiti metlom. Ovaj postupak ponoviti nekoliko puta, jer pijesak mora skroz popuniti predviđene reške (fuge). Površinu opločnika po potrebi izvaljati ili nabiti vibro-nabijačima koji na radnoj ploči imaju gumenu oblogu. U cijeni sav potreban rad i materijal.</t>
  </si>
  <si>
    <t>a/ betonski opločnici d=10 cm</t>
  </si>
  <si>
    <t>b/ betonski opločnici d=8 cm</t>
  </si>
  <si>
    <t>3.4.</t>
  </si>
  <si>
    <t>Izrada temelja betonom C30/37 za rasvjetni stup tip D sa sidrenim vijcima, PEHD cijevima, šablonom i nadvišenjem. U cijeni sav potreban rad i materijal.</t>
  </si>
  <si>
    <t>3.5.</t>
  </si>
  <si>
    <t>Izrada cementne stabilizacije u podlozi nogostupa na mjestima kolnih ulaza, parkirališta i neposredno uz izgrađene objekte.
U cijeni sav potreban rad i materijal.</t>
  </si>
  <si>
    <t>BETONSKI RADOVI UKUPNO:</t>
  </si>
  <si>
    <t>4.</t>
  </si>
  <si>
    <t>4.1.</t>
  </si>
  <si>
    <t>Dobava, transport i ugradnja geotekstila tip 300 na trasi planirane prometnice i objekata. U jediničnu cijenu uključen sav potreban rad te materijal s preklopima i pričvrsnim sredstvima. Obračun po tlocrtnoj projekciji pokrivene površine.</t>
  </si>
  <si>
    <t>4.2.</t>
  </si>
  <si>
    <t>Dobava i izvedba nosivog sloja od mehanički zbijenog tucaničkog materijala 0-63 u sloju prosječne debljine d= 40 cm. Ovaj sloj se ugrađuje na pripremljenu i uređenu posteljicu (Ms=15 MPa). Ugrađeni  sloj na kolniku mora zadovoljiti modul stišljivosti Ms=80 MPa. Ova stavka obuhvaća dobavu materijala, prijevoz, razastiranje i zbijanje materijala na trasi te završnu pripremu za asfaltiranje  kamenom mješavinom 0/8 kao i zbijanje na potreban modul stišljivosti. Materijal dobiven postupkom obrade građevinskog otpada nije prihvatljiv. Obračun po m3 ugrađenog donjeg nosivog sloja kolnika od drobljene kamene mješavine za kolnik, parkiralište i nogostup.</t>
  </si>
  <si>
    <t>4.3.</t>
  </si>
  <si>
    <t>Dobava i izrada nosivog sloja od bitumeniziranog drobljenog kamenog materijala AC 22 base 50/70.</t>
  </si>
  <si>
    <t>a/ BNS za cestu d=7 cm</t>
  </si>
  <si>
    <t>b/ BNS za nogostup d=4 cm</t>
  </si>
  <si>
    <t>4.4.</t>
  </si>
  <si>
    <t>Dobava, izrada i ugradnja asfalt betona-habajući sloj. AC 11 surf  45/80</t>
  </si>
  <si>
    <t>a/ AB za cestu d=4 cm</t>
  </si>
  <si>
    <t>b/ AB za nogostup d=3 cm</t>
  </si>
  <si>
    <t>KOLNIČKA KONSTRUKCIJA UKUPNO:</t>
  </si>
  <si>
    <t>5.</t>
  </si>
  <si>
    <t>HORIZONTALNA I VERTIKALNA SIGNALIZACIJA</t>
  </si>
  <si>
    <t>5.1.</t>
  </si>
  <si>
    <t>Nabava, doprema i postavljanje prometnih znakova. U cijenu uključena nabava, izrada i bojenje znakova i stupova, iskop i betoniranje temelja, učvršćenje znakova i stupova, te svi pripremni radovi i prijevoz.</t>
  </si>
  <si>
    <t>a/ znak C02</t>
  </si>
  <si>
    <t>b/ znak B02</t>
  </si>
  <si>
    <t>5.2.</t>
  </si>
  <si>
    <t>Izrada horizontalne signalizacije-oznake za reguliranje prometa na kolniku. Obračun prema m1 pune ili isprekidane bijele linije, odnosno po komadu strelice ili natpisa.</t>
  </si>
  <si>
    <t>a/ isprekidana linija širine 10 cm bijela-obilježavanje osi ulice</t>
  </si>
  <si>
    <t>b/ oznaka H11</t>
  </si>
  <si>
    <t>c/ linija širine 10 cm bijela-puna linija</t>
  </si>
  <si>
    <t>d/ oznaka H18</t>
  </si>
  <si>
    <t>e/ pješački prijelaz - zebra (brutto površina)</t>
  </si>
  <si>
    <t>f/ označavanje parkirnih mjesta punom linijom</t>
  </si>
  <si>
    <t>g/ označavanje parkirnih mjesta za osobe sa smanjenom pokretljivošću</t>
  </si>
  <si>
    <t>HORIZONTALNA I VERTIKALNA SIGNALIZACIJA UKUPNO:</t>
  </si>
  <si>
    <t>6.</t>
  </si>
  <si>
    <t>KONTROLNA ISPITIVANJA</t>
  </si>
  <si>
    <t>6.1.</t>
  </si>
  <si>
    <t xml:space="preserve">Ispitivanja, mjerenja i izdavanje mjernih protokola.  Jedinična cijena obuhvaća sva ispitavanja i mjerenja s izradom mjernih protokola. </t>
  </si>
  <si>
    <t>KONTROLNA ISPITIVANJA UKUPNO:</t>
  </si>
  <si>
    <t>REKAPITULACIJA:</t>
  </si>
  <si>
    <t>PRIPREMNI RADOVI</t>
  </si>
  <si>
    <t>ELEKTROTEHNIČKI RADOVI U SKLOPU GRAĐEVINSKIH RADOVA</t>
  </si>
  <si>
    <t>Dobava, isporuka i polaganje u već iskopani rov , te u prodor ispod prometnica zaštitnih cijevi, komplet sa spojnicama, čepovima te ostalim potrošnim materijalom:</t>
  </si>
  <si>
    <t xml:space="preserve"> - UKC/TPE fi200</t>
  </si>
  <si>
    <t>m</t>
  </si>
  <si>
    <t xml:space="preserve"> - PEHD fi50</t>
  </si>
  <si>
    <t>Dobava, isporuka i polaganje u već iskopani rov pocinčane čelične trake za uzemljenje FeZn 25x4mm</t>
  </si>
  <si>
    <t>Izrada izvoda za uzemljenje rasvjetnih stupova, izvedeno pocinčanom trakom FeZn 25x4mm L=1,5m, te spajanjem na već položenu traku FeZn 25x4mm. Spoj izvesti križnom spojnicom, te spoj zaliti bitumenom.</t>
  </si>
  <si>
    <t>Dobava, isporuka i polaganje GALL štitnika u iskopani rov</t>
  </si>
  <si>
    <t>Dobava, isporuka i polaganje trake za upozorenje</t>
  </si>
  <si>
    <t>B.</t>
  </si>
  <si>
    <t>PDV</t>
  </si>
  <si>
    <t>SVEUKUPNO S PDV-om</t>
  </si>
  <si>
    <t>ELEKTROTEHNIČKI RADOVI UKUPNO</t>
  </si>
  <si>
    <t>SVEUKUPNO ( A+B)</t>
  </si>
  <si>
    <t>Sum</t>
  </si>
  <si>
    <t>Average</t>
  </si>
  <si>
    <t>Running Total</t>
  </si>
  <si>
    <t>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</si>
</sst>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41">
    <font>
      <sz val="11"/>
      <color theme="1"/>
      <name val="Arial"/>
      <family val="2"/>
      <charset val="238"/>
    </font>
    <font>
      <sz val="11"/>
      <color theme="1"/>
      <name val="Arial"/>
      <family val="2"/>
      <charset val="238"/>
    </font>
    <font>
      <sz val="9"/>
      <name val="Arial Narrow"/>
      <family val="2"/>
      <charset val="238"/>
    </font>
    <font>
      <b/>
      <sz val="11"/>
      <name val="Arial"/>
      <family val="2"/>
      <charset val="238"/>
    </font>
    <font>
      <b/>
      <sz val="10"/>
      <name val="Arial Narrow"/>
      <family val="2"/>
      <charset val="238"/>
    </font>
    <font>
      <b/>
      <sz val="10"/>
      <name val="Arial"/>
      <family val="2"/>
      <charset val="238"/>
    </font>
    <font>
      <sz val="9"/>
      <name val="Arial"/>
      <family val="2"/>
      <charset val="238"/>
    </font>
    <font>
      <b/>
      <sz val="12"/>
      <name val="Arial"/>
      <family val="2"/>
      <charset val="238"/>
    </font>
    <font>
      <sz val="12"/>
      <name val="Arial Narrow"/>
      <family val="2"/>
    </font>
    <font>
      <b/>
      <sz val="12"/>
      <name val="Arial Narrow"/>
      <family val="2"/>
      <charset val="238"/>
    </font>
    <font>
      <sz val="12"/>
      <name val="Arial"/>
      <family val="2"/>
    </font>
    <font>
      <sz val="10"/>
      <name val="Arial Narrow"/>
      <family val="2"/>
    </font>
    <font>
      <sz val="10"/>
      <name val="Arial"/>
      <family val="2"/>
    </font>
    <font>
      <sz val="9"/>
      <name val="Arial"/>
      <family val="2"/>
    </font>
    <font>
      <sz val="10"/>
      <name val="Arial"/>
      <family val="2"/>
      <charset val="238"/>
    </font>
    <font>
      <sz val="10"/>
      <name val="Arial Narrow"/>
      <family val="2"/>
      <charset val="238"/>
    </font>
    <font>
      <b/>
      <sz val="9"/>
      <name val="Arial"/>
      <family val="2"/>
      <charset val="238"/>
    </font>
    <font>
      <vertAlign val="superscript"/>
      <sz val="9"/>
      <name val="Arial"/>
      <family val="2"/>
      <charset val="238"/>
    </font>
    <font>
      <b/>
      <sz val="9"/>
      <name val="Arial"/>
      <family val="2"/>
    </font>
    <font>
      <b/>
      <sz val="9"/>
      <name val="Arial Narrow"/>
      <family val="2"/>
      <charset val="238"/>
    </font>
    <font>
      <sz val="11"/>
      <color indexed="8"/>
      <name val="Calibri"/>
      <family val="2"/>
      <charset val="238"/>
    </font>
    <font>
      <sz val="11"/>
      <color indexed="9"/>
      <name val="Calibri"/>
      <family val="2"/>
      <charset val="238"/>
    </font>
    <font>
      <sz val="12"/>
      <name val="HRHelvetica"/>
    </font>
    <font>
      <sz val="11"/>
      <color indexed="17"/>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sz val="10"/>
      <color theme="1"/>
      <name val="Arial Narrow"/>
      <family val="2"/>
      <charset val="238"/>
    </font>
    <font>
      <b/>
      <sz val="10"/>
      <color theme="1"/>
      <name val="Arial Narrow"/>
      <family val="2"/>
      <charset val="238"/>
    </font>
    <font>
      <b/>
      <i/>
      <sz val="10"/>
      <name val="Arial Narrow"/>
      <family val="2"/>
      <charset val="238"/>
    </font>
    <font>
      <sz val="12"/>
      <name val="Arial Narrow"/>
      <family val="2"/>
      <charset val="238"/>
    </font>
  </fonts>
  <fills count="21">
    <fill>
      <patternFill patternType="none"/>
    </fill>
    <fill>
      <patternFill patternType="gray125"/>
    </fill>
    <fill>
      <patternFill patternType="solid">
        <fgColor indexed="52"/>
        <bgColor indexed="64"/>
      </patternFill>
    </fill>
    <fill>
      <patternFill patternType="solid">
        <fgColor indexed="51"/>
        <bgColor indexed="64"/>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9"/>
        <bgColor indexed="26"/>
      </patternFill>
    </fill>
    <fill>
      <patternFill patternType="solid">
        <fgColor indexed="46"/>
        <bgColor indexed="45"/>
      </patternFill>
    </fill>
    <fill>
      <patternFill patternType="solid">
        <fgColor indexed="55"/>
        <bgColor indexed="23"/>
      </patternFill>
    </fill>
    <fill>
      <patternFill patternType="solid">
        <fgColor rgb="FFFFC000"/>
        <bgColor indexed="64"/>
      </patternFill>
    </fill>
  </fills>
  <borders count="20">
    <border>
      <left/>
      <right/>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style="hair">
        <color indexed="64"/>
      </right>
      <top/>
      <bottom style="hair">
        <color indexed="64"/>
      </bottom>
      <diagonal/>
    </border>
    <border>
      <left/>
      <right/>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46">
    <xf numFmtId="0" fontId="0" fillId="0" borderId="0"/>
    <xf numFmtId="43" fontId="1" fillId="0" borderId="0" applyFont="0" applyFill="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5"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0" borderId="0" applyNumberFormat="0" applyBorder="0" applyAlignment="0" applyProtection="0"/>
    <xf numFmtId="0" fontId="21" fillId="8" borderId="0" applyNumberFormat="0" applyBorder="0" applyAlignment="0" applyProtection="0"/>
    <xf numFmtId="0" fontId="21" fillId="5" borderId="0" applyNumberFormat="0" applyBorder="0" applyAlignment="0" applyProtection="0"/>
    <xf numFmtId="49" fontId="14" fillId="0" borderId="0">
      <alignment vertical="justify" wrapText="1"/>
    </xf>
    <xf numFmtId="0" fontId="22" fillId="6" borderId="11" applyNumberFormat="0" applyAlignment="0" applyProtection="0"/>
    <xf numFmtId="0" fontId="23" fillId="8" borderId="0" applyNumberFormat="0" applyBorder="0" applyAlignment="0" applyProtection="0"/>
    <xf numFmtId="0" fontId="21" fillId="13"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4" fillId="17" borderId="12" applyNumberFormat="0" applyAlignment="0" applyProtection="0"/>
    <xf numFmtId="0" fontId="25" fillId="17" borderId="13" applyNumberFormat="0" applyAlignment="0" applyProtection="0"/>
    <xf numFmtId="0" fontId="26" fillId="18" borderId="0" applyNumberFormat="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9" borderId="0" applyNumberFormat="0" applyBorder="0" applyAlignment="0" applyProtection="0"/>
    <xf numFmtId="0" fontId="22" fillId="0" borderId="0"/>
    <xf numFmtId="0" fontId="14" fillId="0" borderId="0"/>
    <xf numFmtId="0" fontId="32" fillId="0" borderId="17" applyNumberFormat="0" applyFill="0" applyAlignment="0" applyProtection="0"/>
    <xf numFmtId="0" fontId="33" fillId="19" borderId="18"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9" applyNumberFormat="0" applyFill="0" applyAlignment="0" applyProtection="0"/>
    <xf numFmtId="0" fontId="36" fillId="9" borderId="13" applyNumberFormat="0" applyAlignment="0" applyProtection="0"/>
  </cellStyleXfs>
  <cellXfs count="179">
    <xf numFmtId="0" fontId="0" fillId="0" borderId="0" xfId="0"/>
    <xf numFmtId="0" fontId="2" fillId="0" borderId="0" xfId="0" applyFont="1" applyBorder="1" applyAlignment="1">
      <alignment horizontal="right" vertical="top"/>
    </xf>
    <xf numFmtId="0" fontId="3" fillId="0" borderId="0" xfId="0" applyFont="1" applyAlignment="1">
      <alignment horizontal="center" vertical="top"/>
    </xf>
    <xf numFmtId="0" fontId="3" fillId="0" borderId="0" xfId="0" applyFont="1" applyBorder="1" applyAlignment="1">
      <alignment horizontal="center" vertical="top"/>
    </xf>
    <xf numFmtId="43" fontId="3" fillId="0" borderId="0" xfId="1" applyFont="1" applyAlignment="1">
      <alignment horizontal="right" vertical="top"/>
    </xf>
    <xf numFmtId="0" fontId="2" fillId="0" borderId="0" xfId="0" applyFont="1" applyBorder="1" applyAlignment="1">
      <alignment vertical="top"/>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vertical="top" wrapText="1"/>
    </xf>
    <xf numFmtId="43" fontId="4" fillId="0" borderId="1" xfId="1" applyFont="1" applyBorder="1" applyAlignment="1">
      <alignment horizontal="right" vertical="top" wrapText="1"/>
    </xf>
    <xf numFmtId="0" fontId="2" fillId="0" borderId="2"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43" fontId="2" fillId="0" borderId="3" xfId="1" applyFont="1" applyBorder="1" applyAlignment="1">
      <alignment horizontal="right" vertical="center" wrapText="1"/>
    </xf>
    <xf numFmtId="49" fontId="6" fillId="0" borderId="2" xfId="0" applyNumberFormat="1" applyFont="1" applyBorder="1" applyAlignment="1">
      <alignment horizontal="justify" vertical="center" wrapText="1"/>
    </xf>
    <xf numFmtId="0" fontId="7" fillId="2" borderId="3" xfId="0" applyFont="1" applyFill="1" applyBorder="1" applyAlignment="1">
      <alignment horizontal="right" vertical="top" wrapText="1"/>
    </xf>
    <xf numFmtId="49" fontId="8" fillId="2" borderId="3" xfId="0" applyNumberFormat="1" applyFont="1" applyFill="1" applyBorder="1" applyAlignment="1">
      <alignment horizontal="center" vertical="top"/>
    </xf>
    <xf numFmtId="49" fontId="9" fillId="2" borderId="3" xfId="0" applyNumberFormat="1" applyFont="1" applyFill="1" applyBorder="1" applyAlignment="1">
      <alignment horizontal="left" vertical="top" wrapText="1"/>
    </xf>
    <xf numFmtId="0" fontId="10" fillId="2" borderId="3" xfId="0" applyFont="1" applyFill="1" applyBorder="1" applyAlignment="1">
      <alignment horizontal="center" vertical="top" wrapText="1"/>
    </xf>
    <xf numFmtId="4" fontId="10" fillId="2" borderId="3" xfId="0" applyNumberFormat="1" applyFont="1" applyFill="1" applyBorder="1" applyAlignment="1">
      <alignment horizontal="center" vertical="top" wrapText="1"/>
    </xf>
    <xf numFmtId="43" fontId="10" fillId="2" borderId="3" xfId="1" applyFont="1" applyFill="1" applyBorder="1" applyAlignment="1">
      <alignment horizontal="right" vertical="top"/>
    </xf>
    <xf numFmtId="0" fontId="10" fillId="0" borderId="0" xfId="0" applyFont="1" applyFill="1" applyAlignment="1">
      <alignment vertical="top"/>
    </xf>
    <xf numFmtId="0" fontId="5" fillId="3" borderId="3" xfId="0" applyFont="1" applyFill="1" applyBorder="1" applyAlignment="1">
      <alignment horizontal="right" vertical="top" wrapText="1"/>
    </xf>
    <xf numFmtId="49" fontId="11" fillId="3" borderId="3" xfId="0" applyNumberFormat="1" applyFont="1" applyFill="1" applyBorder="1" applyAlignment="1">
      <alignment horizontal="center" vertical="top"/>
    </xf>
    <xf numFmtId="49" fontId="4" fillId="3" borderId="3" xfId="0" applyNumberFormat="1" applyFont="1" applyFill="1" applyBorder="1" applyAlignment="1">
      <alignment horizontal="left" vertical="top" wrapText="1"/>
    </xf>
    <xf numFmtId="0" fontId="12" fillId="3" borderId="3" xfId="0" applyFont="1" applyFill="1" applyBorder="1" applyAlignment="1">
      <alignment horizontal="center" vertical="top" wrapText="1"/>
    </xf>
    <xf numFmtId="4" fontId="12" fillId="3" borderId="3" xfId="0" applyNumberFormat="1" applyFont="1" applyFill="1" applyBorder="1" applyAlignment="1">
      <alignment horizontal="center" vertical="top" wrapText="1"/>
    </xf>
    <xf numFmtId="43" fontId="12" fillId="3" borderId="3" xfId="1" applyFont="1" applyFill="1" applyBorder="1" applyAlignment="1">
      <alignment horizontal="right" vertical="top"/>
    </xf>
    <xf numFmtId="0" fontId="13" fillId="0" borderId="0" xfId="0" applyFont="1" applyFill="1" applyAlignment="1">
      <alignment vertical="top"/>
    </xf>
    <xf numFmtId="0" fontId="14" fillId="0" borderId="3" xfId="0" applyFont="1" applyFill="1" applyBorder="1" applyAlignment="1">
      <alignment horizontal="right" vertical="top" wrapText="1"/>
    </xf>
    <xf numFmtId="49" fontId="4" fillId="0" borderId="3" xfId="0" applyNumberFormat="1" applyFont="1" applyFill="1" applyBorder="1" applyAlignment="1">
      <alignment horizontal="center" vertical="top"/>
    </xf>
    <xf numFmtId="0" fontId="15" fillId="0" borderId="3" xfId="0" applyNumberFormat="1" applyFont="1" applyFill="1" applyBorder="1" applyAlignment="1">
      <alignment horizontal="left" vertical="top" wrapText="1"/>
    </xf>
    <xf numFmtId="0" fontId="12" fillId="0" borderId="3" xfId="0" applyFont="1" applyFill="1" applyBorder="1" applyAlignment="1">
      <alignment horizontal="center" wrapText="1"/>
    </xf>
    <xf numFmtId="0" fontId="12" fillId="0" borderId="3" xfId="0" applyFont="1" applyFill="1" applyBorder="1" applyAlignment="1">
      <alignment horizontal="right" wrapText="1"/>
    </xf>
    <xf numFmtId="4" fontId="12" fillId="0" borderId="3" xfId="0" applyNumberFormat="1" applyFont="1" applyFill="1" applyBorder="1" applyAlignment="1">
      <alignment horizontal="center" wrapText="1"/>
    </xf>
    <xf numFmtId="43" fontId="12" fillId="0" borderId="3" xfId="1" applyFont="1" applyFill="1" applyBorder="1" applyAlignment="1">
      <alignment horizontal="right"/>
    </xf>
    <xf numFmtId="0" fontId="6" fillId="0" borderId="3" xfId="0" applyFont="1" applyFill="1" applyBorder="1" applyAlignment="1">
      <alignment horizontal="right" vertical="top" wrapText="1"/>
    </xf>
    <xf numFmtId="49" fontId="4" fillId="0" borderId="3" xfId="0" applyNumberFormat="1" applyFont="1" applyBorder="1" applyAlignment="1">
      <alignment horizontal="center" vertical="top"/>
    </xf>
    <xf numFmtId="0" fontId="15" fillId="0" borderId="3" xfId="0" applyNumberFormat="1" applyFont="1" applyBorder="1" applyAlignment="1">
      <alignment horizontal="left" vertical="top" wrapText="1"/>
    </xf>
    <xf numFmtId="0" fontId="6" fillId="0" borderId="3" xfId="0" applyFont="1" applyFill="1" applyBorder="1" applyAlignment="1">
      <alignment horizontal="center" wrapText="1"/>
    </xf>
    <xf numFmtId="0" fontId="6" fillId="0" borderId="3" xfId="0" applyFont="1" applyFill="1" applyBorder="1" applyAlignment="1">
      <alignment horizontal="right" wrapText="1"/>
    </xf>
    <xf numFmtId="4" fontId="6" fillId="0" borderId="3" xfId="0" applyNumberFormat="1" applyFont="1" applyBorder="1" applyAlignment="1">
      <alignment horizontal="center" wrapText="1"/>
    </xf>
    <xf numFmtId="43" fontId="6" fillId="0" borderId="3" xfId="1" applyFont="1" applyFill="1" applyBorder="1" applyAlignment="1">
      <alignment horizontal="right"/>
    </xf>
    <xf numFmtId="16" fontId="14" fillId="0" borderId="4" xfId="0" applyNumberFormat="1" applyFont="1" applyFill="1" applyBorder="1" applyAlignment="1">
      <alignment horizontal="right" vertical="top" wrapText="1"/>
    </xf>
    <xf numFmtId="49" fontId="4" fillId="0" borderId="4" xfId="0" applyNumberFormat="1" applyFont="1" applyBorder="1" applyAlignment="1">
      <alignment horizontal="center" vertical="top"/>
    </xf>
    <xf numFmtId="0" fontId="4" fillId="0" borderId="4" xfId="0" applyNumberFormat="1" applyFont="1" applyBorder="1" applyAlignment="1">
      <alignment horizontal="left" vertical="top" wrapText="1"/>
    </xf>
    <xf numFmtId="0" fontId="12" fillId="0" borderId="4" xfId="0" applyFont="1" applyFill="1" applyBorder="1" applyAlignment="1">
      <alignment horizontal="center" wrapText="1"/>
    </xf>
    <xf numFmtId="4" fontId="12" fillId="0" borderId="4" xfId="0" applyNumberFormat="1" applyFont="1" applyFill="1" applyBorder="1" applyAlignment="1">
      <alignment horizontal="right" wrapText="1"/>
    </xf>
    <xf numFmtId="4" fontId="12" fillId="0" borderId="4" xfId="0" applyNumberFormat="1" applyFont="1" applyBorder="1" applyAlignment="1">
      <alignment horizontal="center" wrapText="1"/>
    </xf>
    <xf numFmtId="43" fontId="5" fillId="0" borderId="4" xfId="1" applyFont="1" applyFill="1" applyBorder="1" applyAlignment="1">
      <alignment horizontal="right" vertical="top"/>
    </xf>
    <xf numFmtId="16" fontId="14" fillId="0" borderId="0" xfId="0" applyNumberFormat="1" applyFont="1" applyFill="1" applyBorder="1" applyAlignment="1">
      <alignment horizontal="right" vertical="top" wrapText="1"/>
    </xf>
    <xf numFmtId="49" fontId="4" fillId="0" borderId="0" xfId="0" applyNumberFormat="1" applyFont="1" applyBorder="1" applyAlignment="1">
      <alignment horizontal="center" vertical="top"/>
    </xf>
    <xf numFmtId="0" fontId="4" fillId="0" borderId="0" xfId="0" applyNumberFormat="1" applyFont="1" applyBorder="1" applyAlignment="1">
      <alignment horizontal="left" vertical="top" wrapText="1"/>
    </xf>
    <xf numFmtId="0" fontId="12" fillId="0" borderId="0" xfId="0" applyFont="1" applyFill="1" applyBorder="1" applyAlignment="1">
      <alignment horizontal="center" wrapText="1"/>
    </xf>
    <xf numFmtId="4" fontId="12" fillId="0" borderId="0" xfId="0" applyNumberFormat="1" applyFont="1" applyFill="1" applyBorder="1" applyAlignment="1">
      <alignment horizontal="right" wrapText="1"/>
    </xf>
    <xf numFmtId="4" fontId="12" fillId="0" borderId="0" xfId="0" applyNumberFormat="1" applyFont="1" applyBorder="1" applyAlignment="1">
      <alignment horizontal="center" wrapText="1"/>
    </xf>
    <xf numFmtId="43" fontId="5" fillId="0" borderId="0" xfId="1" applyFont="1" applyFill="1" applyBorder="1" applyAlignment="1">
      <alignment horizontal="right" vertical="top"/>
    </xf>
    <xf numFmtId="0" fontId="16" fillId="3" borderId="5" xfId="0" applyFont="1" applyFill="1" applyBorder="1" applyAlignment="1">
      <alignment horizontal="right" vertical="top" wrapText="1"/>
    </xf>
    <xf numFmtId="49" fontId="11" fillId="3" borderId="5" xfId="0" applyNumberFormat="1" applyFont="1" applyFill="1" applyBorder="1" applyAlignment="1">
      <alignment horizontal="center" vertical="top"/>
    </xf>
    <xf numFmtId="49" fontId="4" fillId="3" borderId="5" xfId="0" applyNumberFormat="1" applyFont="1" applyFill="1" applyBorder="1" applyAlignment="1">
      <alignment horizontal="left" vertical="top" wrapText="1"/>
    </xf>
    <xf numFmtId="0" fontId="13" fillId="3" borderId="5" xfId="0" applyFont="1" applyFill="1" applyBorder="1" applyAlignment="1">
      <alignment horizontal="center" wrapText="1"/>
    </xf>
    <xf numFmtId="0" fontId="13" fillId="3" borderId="5" xfId="0" applyFont="1" applyFill="1" applyBorder="1" applyAlignment="1">
      <alignment horizontal="right" wrapText="1"/>
    </xf>
    <xf numFmtId="4" fontId="13" fillId="3" borderId="5" xfId="0" applyNumberFormat="1" applyFont="1" applyFill="1" applyBorder="1" applyAlignment="1">
      <alignment horizontal="center" wrapText="1"/>
    </xf>
    <xf numFmtId="43" fontId="13" fillId="3" borderId="5" xfId="1" applyFont="1" applyFill="1" applyBorder="1" applyAlignment="1">
      <alignment horizontal="right"/>
    </xf>
    <xf numFmtId="0" fontId="13" fillId="0" borderId="3" xfId="0" applyFont="1" applyFill="1" applyBorder="1" applyAlignment="1">
      <alignment horizontal="center" wrapText="1"/>
    </xf>
    <xf numFmtId="4" fontId="13" fillId="0" borderId="3" xfId="0" applyNumberFormat="1" applyFont="1" applyFill="1" applyBorder="1" applyAlignment="1">
      <alignment horizontal="right" wrapText="1"/>
    </xf>
    <xf numFmtId="4" fontId="13" fillId="0" borderId="3" xfId="0" applyNumberFormat="1" applyFont="1" applyBorder="1" applyAlignment="1">
      <alignment horizontal="center" wrapText="1"/>
    </xf>
    <xf numFmtId="43" fontId="13" fillId="0" borderId="3" xfId="1" applyFont="1" applyFill="1" applyBorder="1" applyAlignment="1">
      <alignment horizontal="right"/>
    </xf>
    <xf numFmtId="49" fontId="15" fillId="0" borderId="3" xfId="0" applyNumberFormat="1" applyFont="1" applyBorder="1" applyAlignment="1">
      <alignment horizontal="left" vertical="top" wrapText="1"/>
    </xf>
    <xf numFmtId="4" fontId="13" fillId="0" borderId="0" xfId="0" applyNumberFormat="1" applyFont="1" applyFill="1" applyAlignment="1">
      <alignment vertical="top"/>
    </xf>
    <xf numFmtId="4" fontId="6" fillId="0" borderId="3" xfId="0" applyNumberFormat="1" applyFont="1" applyFill="1" applyBorder="1" applyAlignment="1">
      <alignment horizontal="right" wrapText="1"/>
    </xf>
    <xf numFmtId="0" fontId="6" fillId="0" borderId="6" xfId="0" applyFont="1" applyFill="1" applyBorder="1" applyAlignment="1">
      <alignment horizontal="right" vertical="top" wrapText="1"/>
    </xf>
    <xf numFmtId="49" fontId="4" fillId="0" borderId="6" xfId="0" applyNumberFormat="1" applyFont="1" applyBorder="1" applyAlignment="1">
      <alignment horizontal="center" vertical="top"/>
    </xf>
    <xf numFmtId="49" fontId="15" fillId="0" borderId="6" xfId="0" applyNumberFormat="1" applyFont="1" applyBorder="1" applyAlignment="1">
      <alignment horizontal="left" vertical="top" wrapText="1"/>
    </xf>
    <xf numFmtId="0" fontId="6" fillId="0" borderId="6" xfId="0" applyFont="1" applyFill="1" applyBorder="1" applyAlignment="1">
      <alignment horizontal="center" wrapText="1"/>
    </xf>
    <xf numFmtId="4" fontId="6" fillId="0" borderId="6" xfId="0" applyNumberFormat="1" applyFont="1" applyFill="1" applyBorder="1" applyAlignment="1">
      <alignment horizontal="right" wrapText="1"/>
    </xf>
    <xf numFmtId="4" fontId="6" fillId="0" borderId="6" xfId="0" applyNumberFormat="1" applyFont="1" applyBorder="1" applyAlignment="1">
      <alignment horizontal="center" wrapText="1"/>
    </xf>
    <xf numFmtId="43" fontId="6" fillId="0" borderId="6" xfId="1" applyFont="1" applyFill="1" applyBorder="1" applyAlignment="1">
      <alignment horizontal="right"/>
    </xf>
    <xf numFmtId="0" fontId="6" fillId="0" borderId="4" xfId="0" applyFont="1" applyFill="1" applyBorder="1" applyAlignment="1">
      <alignment horizontal="right" vertical="top" wrapText="1"/>
    </xf>
    <xf numFmtId="0" fontId="13" fillId="0" borderId="4" xfId="0" applyFont="1" applyFill="1" applyBorder="1" applyAlignment="1">
      <alignment horizontal="center" wrapText="1"/>
    </xf>
    <xf numFmtId="4" fontId="13" fillId="0" borderId="4" xfId="0" applyNumberFormat="1" applyFont="1" applyFill="1" applyBorder="1" applyAlignment="1">
      <alignment horizontal="right" wrapText="1"/>
    </xf>
    <xf numFmtId="4" fontId="13" fillId="0" borderId="4" xfId="0" applyNumberFormat="1" applyFont="1" applyBorder="1" applyAlignment="1">
      <alignment horizontal="center" wrapText="1"/>
    </xf>
    <xf numFmtId="0" fontId="6" fillId="0" borderId="7" xfId="0" applyFont="1" applyFill="1" applyBorder="1" applyAlignment="1">
      <alignment horizontal="right" vertical="top" wrapText="1"/>
    </xf>
    <xf numFmtId="49" fontId="4" fillId="0" borderId="7" xfId="0" applyNumberFormat="1" applyFont="1" applyBorder="1" applyAlignment="1">
      <alignment horizontal="center" vertical="top"/>
    </xf>
    <xf numFmtId="0" fontId="4" fillId="0" borderId="7" xfId="0" applyNumberFormat="1" applyFont="1" applyBorder="1" applyAlignment="1">
      <alignment horizontal="left" vertical="top" wrapText="1"/>
    </xf>
    <xf numFmtId="0" fontId="13" fillId="0" borderId="7" xfId="0" applyFont="1" applyFill="1" applyBorder="1" applyAlignment="1">
      <alignment horizontal="center" wrapText="1"/>
    </xf>
    <xf numFmtId="4" fontId="13" fillId="0" borderId="7" xfId="0" applyNumberFormat="1" applyFont="1" applyFill="1" applyBorder="1" applyAlignment="1">
      <alignment horizontal="right" wrapText="1"/>
    </xf>
    <xf numFmtId="4" fontId="13" fillId="0" borderId="8" xfId="0" applyNumberFormat="1" applyFont="1" applyBorder="1" applyAlignment="1">
      <alignment horizontal="center" wrapText="1"/>
    </xf>
    <xf numFmtId="43" fontId="5" fillId="0" borderId="5" xfId="1" applyFont="1" applyFill="1" applyBorder="1" applyAlignment="1">
      <alignment horizontal="right" vertical="top"/>
    </xf>
    <xf numFmtId="0" fontId="16" fillId="3" borderId="3" xfId="0" applyFont="1" applyFill="1" applyBorder="1" applyAlignment="1">
      <alignment horizontal="right" vertical="top" wrapText="1"/>
    </xf>
    <xf numFmtId="49" fontId="15" fillId="3" borderId="3" xfId="0" applyNumberFormat="1" applyFont="1" applyFill="1" applyBorder="1" applyAlignment="1">
      <alignment horizontal="center" vertical="top"/>
    </xf>
    <xf numFmtId="0" fontId="18" fillId="3" borderId="3" xfId="0" applyFont="1" applyFill="1" applyBorder="1" applyAlignment="1">
      <alignment horizontal="center" wrapText="1"/>
    </xf>
    <xf numFmtId="0" fontId="18" fillId="3" borderId="3" xfId="0" applyFont="1" applyFill="1" applyBorder="1" applyAlignment="1">
      <alignment horizontal="right" wrapText="1"/>
    </xf>
    <xf numFmtId="4" fontId="18" fillId="3" borderId="3" xfId="0" applyNumberFormat="1" applyFont="1" applyFill="1" applyBorder="1" applyAlignment="1">
      <alignment horizontal="center" wrapText="1"/>
    </xf>
    <xf numFmtId="43" fontId="18" fillId="3" borderId="3" xfId="1" applyFont="1" applyFill="1" applyBorder="1" applyAlignment="1">
      <alignment horizontal="right"/>
    </xf>
    <xf numFmtId="0" fontId="18" fillId="0" borderId="0" xfId="0" applyFont="1" applyFill="1" applyAlignment="1">
      <alignment vertical="top"/>
    </xf>
    <xf numFmtId="0" fontId="13" fillId="0" borderId="3" xfId="0" applyFont="1" applyFill="1" applyBorder="1" applyAlignment="1">
      <alignment horizontal="right" wrapText="1"/>
    </xf>
    <xf numFmtId="49" fontId="15" fillId="0" borderId="2" xfId="0" applyNumberFormat="1" applyFont="1" applyBorder="1" applyAlignment="1">
      <alignment horizontal="left" vertical="top" wrapText="1"/>
    </xf>
    <xf numFmtId="49" fontId="15" fillId="0" borderId="2" xfId="0" quotePrefix="1" applyNumberFormat="1" applyFont="1" applyBorder="1" applyAlignment="1">
      <alignment horizontal="left" vertical="top" wrapText="1"/>
    </xf>
    <xf numFmtId="0" fontId="6" fillId="0" borderId="0" xfId="0" applyFont="1" applyFill="1" applyBorder="1" applyAlignment="1">
      <alignment horizontal="right" vertical="top" wrapText="1"/>
    </xf>
    <xf numFmtId="0" fontId="13" fillId="0" borderId="0" xfId="0" applyFont="1" applyFill="1" applyBorder="1" applyAlignment="1">
      <alignment horizontal="center" wrapText="1"/>
    </xf>
    <xf numFmtId="4" fontId="13" fillId="0" borderId="0" xfId="0" applyNumberFormat="1" applyFont="1" applyFill="1" applyBorder="1" applyAlignment="1">
      <alignment horizontal="right" wrapText="1"/>
    </xf>
    <xf numFmtId="4" fontId="13" fillId="0" borderId="0" xfId="0" applyNumberFormat="1" applyFont="1" applyBorder="1" applyAlignment="1">
      <alignment horizontal="center" wrapText="1"/>
    </xf>
    <xf numFmtId="49" fontId="4" fillId="0" borderId="0" xfId="0" applyNumberFormat="1" applyFont="1" applyFill="1" applyBorder="1" applyAlignment="1">
      <alignment horizontal="center" vertical="top"/>
    </xf>
    <xf numFmtId="0" fontId="4" fillId="0" borderId="0" xfId="0" applyNumberFormat="1" applyFont="1" applyFill="1" applyBorder="1" applyAlignment="1">
      <alignment horizontal="left" vertical="top" wrapText="1"/>
    </xf>
    <xf numFmtId="4" fontId="13" fillId="0" borderId="0" xfId="0" applyNumberFormat="1" applyFont="1" applyFill="1" applyBorder="1" applyAlignment="1">
      <alignment horizontal="center" wrapText="1"/>
    </xf>
    <xf numFmtId="4" fontId="18" fillId="3" borderId="5" xfId="0" applyNumberFormat="1" applyFont="1" applyFill="1" applyBorder="1" applyAlignment="1">
      <alignment horizontal="center" wrapText="1"/>
    </xf>
    <xf numFmtId="43" fontId="18" fillId="3" borderId="5" xfId="1" applyFont="1" applyFill="1" applyBorder="1" applyAlignment="1">
      <alignment horizontal="right"/>
    </xf>
    <xf numFmtId="16" fontId="6" fillId="0" borderId="3" xfId="0" applyNumberFormat="1" applyFont="1" applyFill="1" applyBorder="1" applyAlignment="1">
      <alignment horizontal="right" vertical="top" wrapText="1"/>
    </xf>
    <xf numFmtId="0" fontId="6" fillId="0" borderId="0" xfId="0" applyFont="1" applyFill="1" applyAlignment="1">
      <alignment vertical="top"/>
    </xf>
    <xf numFmtId="49" fontId="4" fillId="0" borderId="4" xfId="0" applyNumberFormat="1" applyFont="1" applyFill="1" applyBorder="1" applyAlignment="1">
      <alignment horizontal="center" vertical="top"/>
    </xf>
    <xf numFmtId="0" fontId="4" fillId="0" borderId="4" xfId="0" applyNumberFormat="1" applyFont="1" applyFill="1" applyBorder="1" applyAlignment="1">
      <alignment horizontal="left" vertical="top" wrapText="1"/>
    </xf>
    <xf numFmtId="4" fontId="13" fillId="0" borderId="4" xfId="0" applyNumberFormat="1" applyFont="1" applyFill="1" applyBorder="1" applyAlignment="1">
      <alignment horizontal="center" wrapText="1"/>
    </xf>
    <xf numFmtId="0" fontId="6" fillId="3" borderId="5" xfId="0" applyFont="1" applyFill="1" applyBorder="1" applyAlignment="1">
      <alignment horizontal="right" vertical="top" wrapText="1"/>
    </xf>
    <xf numFmtId="49" fontId="15" fillId="0" borderId="3" xfId="0" applyNumberFormat="1" applyFont="1" applyFill="1" applyBorder="1" applyAlignment="1">
      <alignment horizontal="left" vertical="top" wrapText="1"/>
    </xf>
    <xf numFmtId="0" fontId="13" fillId="0" borderId="6" xfId="0" applyFont="1" applyFill="1" applyBorder="1" applyAlignment="1">
      <alignment horizontal="center" wrapText="1"/>
    </xf>
    <xf numFmtId="4" fontId="13" fillId="0" borderId="6" xfId="0" applyNumberFormat="1" applyFont="1" applyBorder="1" applyAlignment="1">
      <alignment horizontal="center" wrapText="1"/>
    </xf>
    <xf numFmtId="43" fontId="13" fillId="0" borderId="6" xfId="1" applyFont="1" applyFill="1" applyBorder="1" applyAlignment="1">
      <alignment horizontal="right"/>
    </xf>
    <xf numFmtId="49" fontId="15" fillId="0" borderId="0" xfId="0" applyNumberFormat="1" applyFont="1" applyBorder="1" applyAlignment="1">
      <alignment horizontal="left" vertical="top" wrapText="1"/>
    </xf>
    <xf numFmtId="43" fontId="13" fillId="0" borderId="0" xfId="1" applyFont="1" applyFill="1" applyBorder="1" applyAlignment="1">
      <alignment horizontal="right"/>
    </xf>
    <xf numFmtId="49" fontId="9" fillId="0" borderId="0" xfId="0" applyNumberFormat="1" applyFont="1" applyBorder="1" applyAlignment="1">
      <alignment horizontal="center" vertical="top"/>
    </xf>
    <xf numFmtId="0" fontId="13" fillId="0" borderId="0" xfId="0" applyFont="1" applyFill="1" applyBorder="1" applyAlignment="1">
      <alignment horizontal="center" vertical="top" wrapText="1"/>
    </xf>
    <xf numFmtId="4" fontId="13" fillId="0" borderId="0" xfId="0" applyNumberFormat="1" applyFont="1" applyBorder="1" applyAlignment="1">
      <alignment horizontal="center" vertical="top" wrapText="1"/>
    </xf>
    <xf numFmtId="43" fontId="13" fillId="0" borderId="0" xfId="1" applyFont="1" applyFill="1" applyBorder="1" applyAlignment="1">
      <alignment horizontal="right" vertical="top"/>
    </xf>
    <xf numFmtId="0" fontId="4" fillId="0" borderId="0" xfId="0" applyFont="1" applyBorder="1" applyAlignment="1">
      <alignment horizontal="right" vertical="top"/>
    </xf>
    <xf numFmtId="4" fontId="4" fillId="0" borderId="0" xfId="0" applyNumberFormat="1" applyFont="1" applyBorder="1" applyAlignment="1">
      <alignment horizontal="right" vertical="top" wrapText="1"/>
    </xf>
    <xf numFmtId="43" fontId="15" fillId="0" borderId="0" xfId="1" applyFont="1" applyBorder="1" applyAlignment="1">
      <alignment horizontal="right" vertical="top" wrapText="1"/>
    </xf>
    <xf numFmtId="0" fontId="4" fillId="0" borderId="0" xfId="0" applyFont="1" applyBorder="1" applyAlignment="1">
      <alignment vertical="top"/>
    </xf>
    <xf numFmtId="49" fontId="15" fillId="0" borderId="9" xfId="0" applyNumberFormat="1" applyFont="1" applyBorder="1" applyAlignment="1">
      <alignment horizontal="left" vertical="top" wrapText="1"/>
    </xf>
    <xf numFmtId="4" fontId="4" fillId="0" borderId="9" xfId="0" applyNumberFormat="1" applyFont="1" applyBorder="1" applyAlignment="1">
      <alignment horizontal="right" vertical="top" wrapText="1"/>
    </xf>
    <xf numFmtId="43" fontId="15" fillId="0" borderId="9" xfId="1" applyFont="1" applyBorder="1" applyAlignment="1">
      <alignment horizontal="right" vertical="top" wrapText="1"/>
    </xf>
    <xf numFmtId="49" fontId="4" fillId="0" borderId="10" xfId="0" applyNumberFormat="1" applyFont="1" applyBorder="1" applyAlignment="1">
      <alignment horizontal="left" vertical="top" wrapText="1"/>
    </xf>
    <xf numFmtId="4" fontId="4" fillId="0" borderId="10" xfId="0" applyNumberFormat="1" applyFont="1" applyBorder="1" applyAlignment="1">
      <alignment horizontal="right" vertical="top" wrapText="1"/>
    </xf>
    <xf numFmtId="43" fontId="4" fillId="0" borderId="10" xfId="1" applyFont="1" applyBorder="1" applyAlignment="1">
      <alignment horizontal="right" vertical="top" wrapText="1"/>
    </xf>
    <xf numFmtId="49" fontId="2" fillId="0" borderId="0" xfId="0" applyNumberFormat="1" applyFont="1" applyBorder="1" applyAlignment="1">
      <alignment horizontal="center" vertical="top"/>
    </xf>
    <xf numFmtId="49" fontId="19" fillId="0" borderId="0" xfId="0" applyNumberFormat="1" applyFont="1" applyBorder="1" applyAlignment="1">
      <alignment horizontal="left" vertical="top"/>
    </xf>
    <xf numFmtId="0" fontId="19" fillId="0" borderId="0" xfId="0" applyFont="1" applyBorder="1" applyAlignment="1">
      <alignment horizontal="right" vertical="top"/>
    </xf>
    <xf numFmtId="4" fontId="19" fillId="0" borderId="0" xfId="0" applyNumberFormat="1" applyFont="1" applyBorder="1" applyAlignment="1">
      <alignment horizontal="right" vertical="top"/>
    </xf>
    <xf numFmtId="43" fontId="4" fillId="0" borderId="0" xfId="1" applyFont="1" applyBorder="1" applyAlignment="1">
      <alignment horizontal="right" vertical="top" wrapText="1"/>
    </xf>
    <xf numFmtId="49" fontId="2" fillId="0" borderId="0" xfId="0" applyNumberFormat="1" applyFont="1" applyBorder="1" applyAlignment="1">
      <alignment horizontal="left" vertical="top"/>
    </xf>
    <xf numFmtId="4" fontId="2" fillId="0" borderId="0" xfId="0" applyNumberFormat="1" applyFont="1" applyBorder="1" applyAlignment="1">
      <alignment horizontal="right" vertical="top"/>
    </xf>
    <xf numFmtId="43" fontId="2" fillId="0" borderId="0" xfId="1" applyFont="1" applyBorder="1" applyAlignment="1">
      <alignment horizontal="right" vertical="top"/>
    </xf>
    <xf numFmtId="0" fontId="15" fillId="0" borderId="0" xfId="0" applyFont="1" applyBorder="1" applyAlignment="1">
      <alignment vertical="top"/>
    </xf>
    <xf numFmtId="0" fontId="37" fillId="0" borderId="0" xfId="0" applyFont="1" applyAlignment="1">
      <alignment horizontal="center" vertical="top"/>
    </xf>
    <xf numFmtId="0" fontId="37" fillId="0" borderId="0" xfId="0" applyFont="1" applyAlignment="1">
      <alignment vertical="top" wrapText="1"/>
    </xf>
    <xf numFmtId="0" fontId="37" fillId="0" borderId="0" xfId="0" applyFont="1" applyAlignment="1">
      <alignment horizontal="center"/>
    </xf>
    <xf numFmtId="4" fontId="37" fillId="0" borderId="0" xfId="0" applyNumberFormat="1" applyFont="1" applyAlignment="1">
      <alignment horizontal="right"/>
    </xf>
    <xf numFmtId="0" fontId="15" fillId="0" borderId="0" xfId="0" applyFont="1" applyBorder="1" applyAlignment="1">
      <alignment horizontal="right" vertical="top"/>
    </xf>
    <xf numFmtId="49" fontId="15" fillId="0" borderId="0" xfId="0" applyNumberFormat="1" applyFont="1" applyBorder="1" applyAlignment="1">
      <alignment horizontal="center" vertical="top"/>
    </xf>
    <xf numFmtId="49" fontId="15" fillId="0" borderId="0" xfId="0" applyNumberFormat="1" applyFont="1" applyBorder="1" applyAlignment="1">
      <alignment horizontal="left" vertical="top"/>
    </xf>
    <xf numFmtId="4" fontId="15" fillId="0" borderId="0" xfId="0" applyNumberFormat="1" applyFont="1" applyBorder="1" applyAlignment="1">
      <alignment horizontal="right" vertical="top"/>
    </xf>
    <xf numFmtId="43" fontId="15" fillId="0" borderId="0" xfId="1" applyFont="1" applyBorder="1" applyAlignment="1">
      <alignment horizontal="right" vertical="top"/>
    </xf>
    <xf numFmtId="0" fontId="39" fillId="20" borderId="0" xfId="0" applyFont="1" applyFill="1" applyBorder="1" applyAlignment="1">
      <alignment horizontal="center"/>
    </xf>
    <xf numFmtId="0" fontId="39" fillId="20" borderId="0" xfId="0" applyFont="1" applyFill="1" applyBorder="1" applyAlignment="1">
      <alignment horizontal="left"/>
    </xf>
    <xf numFmtId="4" fontId="39" fillId="20" borderId="0" xfId="0" applyNumberFormat="1" applyFont="1" applyFill="1" applyBorder="1" applyAlignment="1">
      <alignment horizontal="center"/>
    </xf>
    <xf numFmtId="49" fontId="4" fillId="20" borderId="4" xfId="0" applyNumberFormat="1" applyFont="1" applyFill="1" applyBorder="1" applyAlignment="1">
      <alignment horizontal="left" vertical="top" wrapText="1"/>
    </xf>
    <xf numFmtId="0" fontId="13" fillId="20" borderId="4" xfId="0" applyFont="1" applyFill="1" applyBorder="1" applyAlignment="1">
      <alignment horizontal="center" vertical="top" wrapText="1"/>
    </xf>
    <xf numFmtId="4" fontId="13" fillId="20" borderId="4" xfId="0" applyNumberFormat="1" applyFont="1" applyFill="1" applyBorder="1" applyAlignment="1">
      <alignment horizontal="center" vertical="top" wrapText="1"/>
    </xf>
    <xf numFmtId="43" fontId="13" fillId="20" borderId="4" xfId="1" applyFont="1" applyFill="1" applyBorder="1" applyAlignment="1">
      <alignment horizontal="right" vertical="top"/>
    </xf>
    <xf numFmtId="0" fontId="6" fillId="20" borderId="5" xfId="0" applyFont="1" applyFill="1" applyBorder="1" applyAlignment="1">
      <alignment horizontal="right" vertical="top" wrapText="1"/>
    </xf>
    <xf numFmtId="49" fontId="11" fillId="20" borderId="5" xfId="0" applyNumberFormat="1" applyFont="1" applyFill="1" applyBorder="1" applyAlignment="1">
      <alignment horizontal="center" vertical="top"/>
    </xf>
    <xf numFmtId="49" fontId="4" fillId="20" borderId="5" xfId="0" applyNumberFormat="1" applyFont="1" applyFill="1" applyBorder="1" applyAlignment="1">
      <alignment horizontal="left" vertical="top" wrapText="1"/>
    </xf>
    <xf numFmtId="0" fontId="13" fillId="20" borderId="5" xfId="0" applyFont="1" applyFill="1" applyBorder="1" applyAlignment="1">
      <alignment horizontal="center" wrapText="1"/>
    </xf>
    <xf numFmtId="0" fontId="13" fillId="20" borderId="5" xfId="0" applyFont="1" applyFill="1" applyBorder="1" applyAlignment="1">
      <alignment horizontal="right" wrapText="1"/>
    </xf>
    <xf numFmtId="4" fontId="13" fillId="20" borderId="5" xfId="0" applyNumberFormat="1" applyFont="1" applyFill="1" applyBorder="1" applyAlignment="1">
      <alignment horizontal="center" wrapText="1"/>
    </xf>
    <xf numFmtId="43" fontId="13" fillId="20" borderId="5" xfId="1" applyFont="1" applyFill="1" applyBorder="1" applyAlignment="1">
      <alignment horizontal="right"/>
    </xf>
    <xf numFmtId="0" fontId="37" fillId="0" borderId="3" xfId="0" applyFont="1" applyBorder="1" applyAlignment="1">
      <alignment horizontal="center" vertical="top"/>
    </xf>
    <xf numFmtId="0" fontId="37" fillId="0" borderId="3" xfId="0" applyFont="1" applyBorder="1" applyAlignment="1">
      <alignment vertical="top" wrapText="1"/>
    </xf>
    <xf numFmtId="0" fontId="37" fillId="0" borderId="3" xfId="0" applyFont="1" applyBorder="1" applyAlignment="1">
      <alignment horizontal="center"/>
    </xf>
    <xf numFmtId="4" fontId="37" fillId="0" borderId="3" xfId="0" applyNumberFormat="1" applyFont="1" applyBorder="1" applyAlignment="1">
      <alignment horizontal="right"/>
    </xf>
    <xf numFmtId="4" fontId="15" fillId="0" borderId="3" xfId="0" applyNumberFormat="1" applyFont="1" applyBorder="1" applyAlignment="1">
      <alignment horizontal="right"/>
    </xf>
    <xf numFmtId="0" fontId="38" fillId="20" borderId="0" xfId="0" applyFont="1" applyFill="1" applyAlignment="1">
      <alignment horizontal="left" vertical="top" wrapText="1"/>
    </xf>
    <xf numFmtId="0" fontId="37" fillId="20" borderId="0" xfId="0" applyFont="1" applyFill="1" applyAlignment="1">
      <alignment horizontal="left"/>
    </xf>
    <xf numFmtId="4" fontId="37" fillId="20" borderId="0" xfId="0" applyNumberFormat="1" applyFont="1" applyFill="1" applyAlignment="1">
      <alignment horizontal="right"/>
    </xf>
    <xf numFmtId="4" fontId="38" fillId="20" borderId="0" xfId="0" applyNumberFormat="1" applyFont="1" applyFill="1" applyAlignment="1">
      <alignment horizontal="right"/>
    </xf>
    <xf numFmtId="49" fontId="9" fillId="0" borderId="0" xfId="0" applyNumberFormat="1" applyFont="1" applyBorder="1" applyAlignment="1">
      <alignment horizontal="left" vertical="top"/>
    </xf>
    <xf numFmtId="43" fontId="40" fillId="0" borderId="0" xfId="1" applyFont="1" applyBorder="1" applyAlignment="1">
      <alignment horizontal="right" vertical="top"/>
    </xf>
  </cellXfs>
  <cellStyles count="46">
    <cellStyle name="20% - Isticanje1" xfId="2"/>
    <cellStyle name="20% - Isticanje2" xfId="3"/>
    <cellStyle name="20% - Isticanje3" xfId="4"/>
    <cellStyle name="20% - Isticanje4" xfId="5"/>
    <cellStyle name="20% - Isticanje5" xfId="6"/>
    <cellStyle name="20% - Isticanje6" xfId="7"/>
    <cellStyle name="40% - Isticanje2" xfId="8"/>
    <cellStyle name="40% - Isticanje3" xfId="9"/>
    <cellStyle name="40% - Isticanje4" xfId="10"/>
    <cellStyle name="40% - Isticanje5" xfId="11"/>
    <cellStyle name="40% - Isticanje6" xfId="12"/>
    <cellStyle name="40% - Naglasak1" xfId="13"/>
    <cellStyle name="60% - Isticanje1" xfId="14"/>
    <cellStyle name="60% - Isticanje2" xfId="15"/>
    <cellStyle name="60% - Isticanje3" xfId="16"/>
    <cellStyle name="60% - Isticanje4" xfId="17"/>
    <cellStyle name="60% - Isticanje5" xfId="18"/>
    <cellStyle name="60% - Isticanje6" xfId="19"/>
    <cellStyle name="b - kolona_Troškovnik 1" xfId="20"/>
    <cellStyle name="Bilješka" xfId="21"/>
    <cellStyle name="Comma" xfId="1" builtinId="3"/>
    <cellStyle name="Dobro" xfId="22"/>
    <cellStyle name="Isticanje1" xfId="23"/>
    <cellStyle name="Isticanje2" xfId="24"/>
    <cellStyle name="Isticanje3" xfId="25"/>
    <cellStyle name="Isticanje4" xfId="26"/>
    <cellStyle name="Isticanje5" xfId="27"/>
    <cellStyle name="Isticanje6" xfId="28"/>
    <cellStyle name="Izlaz" xfId="29"/>
    <cellStyle name="Izračun" xfId="30"/>
    <cellStyle name="Loše" xfId="31"/>
    <cellStyle name="Naslov 1" xfId="32"/>
    <cellStyle name="Naslov 1 1" xfId="33"/>
    <cellStyle name="Naslov 2" xfId="34"/>
    <cellStyle name="Naslov 3" xfId="35"/>
    <cellStyle name="Naslov 4" xfId="36"/>
    <cellStyle name="Neutralno" xfId="37"/>
    <cellStyle name="Normal" xfId="0" builtinId="0"/>
    <cellStyle name="Normal 2" xfId="38"/>
    <cellStyle name="Normal 3" xfId="39"/>
    <cellStyle name="Povezana ćelija" xfId="40"/>
    <cellStyle name="Provjera ćelije" xfId="41"/>
    <cellStyle name="Tekst objašnjenja" xfId="42"/>
    <cellStyle name="Tekst upozorenja" xfId="43"/>
    <cellStyle name="Ukupni zbroj" xfId="44"/>
    <cellStyle name="Unos"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abSelected="1" zoomScaleNormal="100" zoomScaleSheetLayoutView="100" workbookViewId="0">
      <pane ySplit="3" topLeftCell="A76" activePane="bottomLeft" state="frozenSplit"/>
      <selection pane="bottomLeft" activeCell="A86" sqref="A86:G108"/>
    </sheetView>
  </sheetViews>
  <sheetFormatPr defaultColWidth="9" defaultRowHeight="13.5"/>
  <cols>
    <col min="1" max="1" width="7.875" style="1" customWidth="1"/>
    <col min="2" max="2" width="6.125" style="136" customWidth="1"/>
    <col min="3" max="3" width="39.125" style="141" customWidth="1"/>
    <col min="4" max="4" width="6.625" style="1" customWidth="1"/>
    <col min="5" max="5" width="9.625" style="1" customWidth="1"/>
    <col min="6" max="6" width="8.875" style="142" customWidth="1"/>
    <col min="7" max="7" width="13.75" style="143" bestFit="1" customWidth="1"/>
    <col min="8" max="16384" width="9" style="5"/>
  </cols>
  <sheetData>
    <row r="1" spans="1:10" ht="15">
      <c r="B1" s="2"/>
      <c r="C1" s="3" t="s">
        <v>0</v>
      </c>
      <c r="D1" s="2"/>
      <c r="E1" s="2"/>
      <c r="F1" s="2"/>
      <c r="G1" s="4"/>
    </row>
    <row r="2" spans="1:10" ht="27.75" customHeight="1">
      <c r="A2" s="6" t="s">
        <v>1</v>
      </c>
      <c r="B2" s="7"/>
      <c r="C2" s="8" t="s">
        <v>2</v>
      </c>
      <c r="D2" s="8"/>
      <c r="E2" s="8"/>
      <c r="F2" s="8"/>
      <c r="G2" s="9"/>
    </row>
    <row r="3" spans="1:10" ht="27">
      <c r="A3" s="10" t="s">
        <v>3</v>
      </c>
      <c r="B3" s="11" t="s">
        <v>4</v>
      </c>
      <c r="C3" s="12" t="s">
        <v>5</v>
      </c>
      <c r="D3" s="13" t="s">
        <v>6</v>
      </c>
      <c r="E3" s="13" t="s">
        <v>7</v>
      </c>
      <c r="F3" s="14" t="s">
        <v>8</v>
      </c>
      <c r="G3" s="15" t="s">
        <v>9</v>
      </c>
    </row>
    <row r="4" spans="1:10" ht="251.25" customHeight="1">
      <c r="A4" s="10"/>
      <c r="B4" s="11"/>
      <c r="C4" s="16" t="s">
        <v>10</v>
      </c>
      <c r="D4" s="13"/>
      <c r="E4" s="13"/>
      <c r="F4" s="14"/>
      <c r="G4" s="15"/>
    </row>
    <row r="5" spans="1:10">
      <c r="A5" s="10"/>
      <c r="B5" s="11"/>
      <c r="C5" s="12"/>
      <c r="D5" s="13"/>
      <c r="E5" s="13"/>
      <c r="F5" s="14"/>
      <c r="G5" s="15"/>
    </row>
    <row r="6" spans="1:10" s="23" customFormat="1" ht="17.25" customHeight="1">
      <c r="A6" s="17" t="s">
        <v>11</v>
      </c>
      <c r="B6" s="18"/>
      <c r="C6" s="19" t="s">
        <v>12</v>
      </c>
      <c r="D6" s="20"/>
      <c r="E6" s="20"/>
      <c r="F6" s="21"/>
      <c r="G6" s="22"/>
    </row>
    <row r="7" spans="1:10" s="30" customFormat="1" ht="12.75" customHeight="1">
      <c r="A7" s="24" t="s">
        <v>13</v>
      </c>
      <c r="B7" s="25"/>
      <c r="C7" s="26" t="s">
        <v>14</v>
      </c>
      <c r="D7" s="27"/>
      <c r="E7" s="27"/>
      <c r="F7" s="28"/>
      <c r="G7" s="29"/>
    </row>
    <row r="8" spans="1:10" s="30" customFormat="1" ht="40.5" customHeight="1">
      <c r="A8" s="31" t="s">
        <v>15</v>
      </c>
      <c r="B8" s="32"/>
      <c r="C8" s="33" t="s">
        <v>18</v>
      </c>
      <c r="D8" s="34" t="s">
        <v>19</v>
      </c>
      <c r="E8" s="35">
        <v>1</v>
      </c>
      <c r="F8" s="36"/>
      <c r="G8" s="37">
        <f t="shared" ref="G8" si="0">ROUND(E8*F8,2)</f>
        <v>0</v>
      </c>
    </row>
    <row r="9" spans="1:10" s="30" customFormat="1" ht="84.75" customHeight="1">
      <c r="A9" s="38" t="s">
        <v>17</v>
      </c>
      <c r="B9" s="39"/>
      <c r="C9" s="40" t="s">
        <v>20</v>
      </c>
      <c r="D9" s="41" t="s">
        <v>16</v>
      </c>
      <c r="E9" s="42">
        <v>0</v>
      </c>
      <c r="F9" s="43">
        <v>1200</v>
      </c>
      <c r="G9" s="44">
        <f>ROUND(E9*F9,2)</f>
        <v>0</v>
      </c>
    </row>
    <row r="10" spans="1:10" s="30" customFormat="1" ht="12.75" customHeight="1">
      <c r="A10" s="45"/>
      <c r="B10" s="46"/>
      <c r="C10" s="47" t="s">
        <v>21</v>
      </c>
      <c r="D10" s="48"/>
      <c r="E10" s="49"/>
      <c r="F10" s="50"/>
      <c r="G10" s="51">
        <f>SUM(G8:G9)</f>
        <v>0</v>
      </c>
    </row>
    <row r="11" spans="1:10" s="30" customFormat="1" ht="12.75">
      <c r="A11" s="52"/>
      <c r="B11" s="53"/>
      <c r="C11" s="54"/>
      <c r="D11" s="55"/>
      <c r="E11" s="56"/>
      <c r="F11" s="57"/>
      <c r="G11" s="58"/>
    </row>
    <row r="12" spans="1:10" s="30" customFormat="1" ht="12.75" customHeight="1">
      <c r="A12" s="59" t="s">
        <v>22</v>
      </c>
      <c r="B12" s="60"/>
      <c r="C12" s="61" t="s">
        <v>23</v>
      </c>
      <c r="D12" s="62"/>
      <c r="E12" s="63"/>
      <c r="F12" s="64"/>
      <c r="G12" s="65"/>
    </row>
    <row r="13" spans="1:10" s="30" customFormat="1" ht="86.45" customHeight="1">
      <c r="A13" s="38" t="s">
        <v>24</v>
      </c>
      <c r="B13" s="39"/>
      <c r="C13" s="40" t="s">
        <v>25</v>
      </c>
      <c r="D13" s="66" t="s">
        <v>26</v>
      </c>
      <c r="E13" s="67">
        <v>100</v>
      </c>
      <c r="F13" s="68"/>
      <c r="G13" s="69">
        <f t="shared" ref="G13:G16" si="1">ROUND(E13*F13,2)</f>
        <v>0</v>
      </c>
    </row>
    <row r="14" spans="1:10" s="30" customFormat="1" ht="169.5" customHeight="1">
      <c r="A14" s="38" t="s">
        <v>27</v>
      </c>
      <c r="B14" s="39"/>
      <c r="C14" s="40" t="s">
        <v>28</v>
      </c>
      <c r="D14" s="66" t="s">
        <v>29</v>
      </c>
      <c r="E14" s="67">
        <v>370</v>
      </c>
      <c r="F14" s="68"/>
      <c r="G14" s="69">
        <f t="shared" si="1"/>
        <v>0</v>
      </c>
    </row>
    <row r="15" spans="1:10" s="30" customFormat="1" ht="79.5" customHeight="1">
      <c r="A15" s="38" t="s">
        <v>30</v>
      </c>
      <c r="B15" s="39"/>
      <c r="C15" s="70" t="s">
        <v>31</v>
      </c>
      <c r="D15" s="66" t="s">
        <v>26</v>
      </c>
      <c r="E15" s="67">
        <v>720</v>
      </c>
      <c r="F15" s="68"/>
      <c r="G15" s="69">
        <f t="shared" si="1"/>
        <v>0</v>
      </c>
      <c r="J15" s="71"/>
    </row>
    <row r="16" spans="1:10" s="30" customFormat="1" ht="81.75" customHeight="1">
      <c r="A16" s="38" t="s">
        <v>32</v>
      </c>
      <c r="B16" s="39"/>
      <c r="C16" s="40" t="s">
        <v>33</v>
      </c>
      <c r="D16" s="41" t="s">
        <v>29</v>
      </c>
      <c r="E16" s="72">
        <v>70</v>
      </c>
      <c r="F16" s="43"/>
      <c r="G16" s="44">
        <f t="shared" si="1"/>
        <v>0</v>
      </c>
    </row>
    <row r="17" spans="1:7" s="30" customFormat="1" ht="25.5">
      <c r="A17" s="38" t="s">
        <v>34</v>
      </c>
      <c r="B17" s="39"/>
      <c r="C17" s="70" t="s">
        <v>35</v>
      </c>
      <c r="D17" s="41"/>
      <c r="E17" s="72"/>
      <c r="F17" s="43"/>
      <c r="G17" s="44"/>
    </row>
    <row r="18" spans="1:7" s="30" customFormat="1">
      <c r="A18" s="73"/>
      <c r="B18" s="74"/>
      <c r="C18" s="75" t="s">
        <v>36</v>
      </c>
      <c r="D18" s="41" t="s">
        <v>29</v>
      </c>
      <c r="E18" s="72">
        <v>8.5</v>
      </c>
      <c r="F18" s="43"/>
      <c r="G18" s="44"/>
    </row>
    <row r="19" spans="1:7" s="30" customFormat="1">
      <c r="A19" s="73"/>
      <c r="B19" s="74"/>
      <c r="C19" s="75" t="s">
        <v>37</v>
      </c>
      <c r="D19" s="41" t="s">
        <v>29</v>
      </c>
      <c r="E19" s="72">
        <v>55</v>
      </c>
      <c r="F19" s="43"/>
      <c r="G19" s="44"/>
    </row>
    <row r="20" spans="1:7" s="30" customFormat="1" ht="51">
      <c r="A20" s="73" t="s">
        <v>38</v>
      </c>
      <c r="B20" s="74"/>
      <c r="C20" s="75" t="s">
        <v>39</v>
      </c>
      <c r="D20" s="41" t="s">
        <v>29</v>
      </c>
      <c r="E20" s="72">
        <v>24</v>
      </c>
      <c r="F20" s="43"/>
      <c r="G20" s="44"/>
    </row>
    <row r="21" spans="1:7" s="30" customFormat="1" ht="51">
      <c r="A21" s="73" t="s">
        <v>40</v>
      </c>
      <c r="B21" s="74"/>
      <c r="C21" s="75" t="s">
        <v>41</v>
      </c>
      <c r="D21" s="41" t="s">
        <v>29</v>
      </c>
      <c r="E21" s="72">
        <v>7</v>
      </c>
      <c r="F21" s="43"/>
      <c r="G21" s="44"/>
    </row>
    <row r="22" spans="1:7" s="30" customFormat="1" ht="79.5" customHeight="1">
      <c r="A22" s="73" t="s">
        <v>42</v>
      </c>
      <c r="B22" s="74"/>
      <c r="C22" s="75" t="s">
        <v>43</v>
      </c>
      <c r="D22" s="76" t="s">
        <v>29</v>
      </c>
      <c r="E22" s="77">
        <v>70</v>
      </c>
      <c r="F22" s="78"/>
      <c r="G22" s="79"/>
    </row>
    <row r="23" spans="1:7" s="30" customFormat="1" ht="12.75" customHeight="1">
      <c r="A23" s="80"/>
      <c r="B23" s="46"/>
      <c r="C23" s="47" t="s">
        <v>44</v>
      </c>
      <c r="D23" s="81"/>
      <c r="E23" s="82"/>
      <c r="F23" s="83"/>
      <c r="G23" s="51">
        <f>SUM(G13:G22)</f>
        <v>0</v>
      </c>
    </row>
    <row r="24" spans="1:7" s="30" customFormat="1" ht="12.75">
      <c r="A24" s="84"/>
      <c r="B24" s="85"/>
      <c r="C24" s="86"/>
      <c r="D24" s="87"/>
      <c r="E24" s="88"/>
      <c r="F24" s="89"/>
      <c r="G24" s="90"/>
    </row>
    <row r="25" spans="1:7" s="97" customFormat="1" ht="12.75" customHeight="1">
      <c r="A25" s="91" t="s">
        <v>45</v>
      </c>
      <c r="B25" s="92"/>
      <c r="C25" s="26" t="s">
        <v>46</v>
      </c>
      <c r="D25" s="93"/>
      <c r="E25" s="94"/>
      <c r="F25" s="95"/>
      <c r="G25" s="96"/>
    </row>
    <row r="26" spans="1:7" s="30" customFormat="1" ht="66.75" customHeight="1">
      <c r="A26" s="38" t="s">
        <v>47</v>
      </c>
      <c r="B26" s="39"/>
      <c r="C26" s="40" t="s">
        <v>48</v>
      </c>
      <c r="D26" s="66"/>
      <c r="E26" s="98"/>
      <c r="F26" s="68"/>
      <c r="G26" s="69"/>
    </row>
    <row r="27" spans="1:7" s="30" customFormat="1" ht="13.5" customHeight="1">
      <c r="A27" s="38"/>
      <c r="B27" s="39"/>
      <c r="C27" s="70" t="s">
        <v>49</v>
      </c>
      <c r="D27" s="66" t="s">
        <v>50</v>
      </c>
      <c r="E27" s="67">
        <v>95</v>
      </c>
      <c r="F27" s="68"/>
      <c r="G27" s="69"/>
    </row>
    <row r="28" spans="1:7" s="30" customFormat="1" ht="13.5" customHeight="1">
      <c r="A28" s="38"/>
      <c r="B28" s="39"/>
      <c r="C28" s="70" t="s">
        <v>51</v>
      </c>
      <c r="D28" s="66" t="s">
        <v>50</v>
      </c>
      <c r="E28" s="67">
        <v>100</v>
      </c>
      <c r="F28" s="68"/>
      <c r="G28" s="69"/>
    </row>
    <row r="29" spans="1:7" s="30" customFormat="1" ht="13.5" customHeight="1">
      <c r="A29" s="38"/>
      <c r="B29" s="39"/>
      <c r="C29" s="99" t="s">
        <v>52</v>
      </c>
      <c r="D29" s="66" t="s">
        <v>53</v>
      </c>
      <c r="E29" s="67">
        <v>70</v>
      </c>
      <c r="F29" s="68"/>
      <c r="G29" s="69"/>
    </row>
    <row r="30" spans="1:7" s="30" customFormat="1" ht="96.6" customHeight="1">
      <c r="A30" s="38" t="s">
        <v>54</v>
      </c>
      <c r="B30" s="39"/>
      <c r="C30" s="99" t="s">
        <v>55</v>
      </c>
      <c r="D30" s="66"/>
      <c r="E30" s="67"/>
      <c r="F30" s="68"/>
      <c r="G30" s="69"/>
    </row>
    <row r="31" spans="1:7" s="30" customFormat="1" ht="13.5" customHeight="1">
      <c r="A31" s="38"/>
      <c r="B31" s="39"/>
      <c r="C31" s="70" t="s">
        <v>56</v>
      </c>
      <c r="D31" s="66" t="s">
        <v>26</v>
      </c>
      <c r="E31" s="67">
        <v>385</v>
      </c>
      <c r="F31" s="68"/>
      <c r="G31" s="69">
        <f t="shared" ref="G31" si="2">ROUND(E31*F31,2)</f>
        <v>0</v>
      </c>
    </row>
    <row r="32" spans="1:7" s="30" customFormat="1" ht="166.5" customHeight="1">
      <c r="A32" s="38" t="s">
        <v>57</v>
      </c>
      <c r="B32" s="39"/>
      <c r="C32" s="99" t="s">
        <v>58</v>
      </c>
      <c r="D32" s="66"/>
      <c r="E32" s="67"/>
      <c r="F32" s="68"/>
      <c r="G32" s="69"/>
    </row>
    <row r="33" spans="1:7" s="30" customFormat="1" ht="14.25" customHeight="1">
      <c r="A33" s="38"/>
      <c r="B33" s="39"/>
      <c r="C33" s="99" t="s">
        <v>59</v>
      </c>
      <c r="D33" s="66" t="s">
        <v>26</v>
      </c>
      <c r="E33" s="67">
        <v>18</v>
      </c>
      <c r="F33" s="68"/>
      <c r="G33" s="69"/>
    </row>
    <row r="34" spans="1:7" s="30" customFormat="1" ht="14.25" customHeight="1">
      <c r="A34" s="38"/>
      <c r="B34" s="39"/>
      <c r="C34" s="99" t="s">
        <v>60</v>
      </c>
      <c r="D34" s="66" t="s">
        <v>26</v>
      </c>
      <c r="E34" s="67">
        <v>32</v>
      </c>
      <c r="F34" s="68"/>
      <c r="G34" s="69"/>
    </row>
    <row r="35" spans="1:7" s="30" customFormat="1" ht="43.5" customHeight="1">
      <c r="A35" s="38" t="s">
        <v>61</v>
      </c>
      <c r="B35" s="39"/>
      <c r="C35" s="99" t="s">
        <v>62</v>
      </c>
      <c r="D35" s="66" t="s">
        <v>16</v>
      </c>
      <c r="E35" s="67">
        <v>8</v>
      </c>
      <c r="F35" s="68"/>
      <c r="G35" s="69"/>
    </row>
    <row r="36" spans="1:7" s="30" customFormat="1" ht="42" customHeight="1">
      <c r="A36" s="38" t="s">
        <v>63</v>
      </c>
      <c r="B36" s="39"/>
      <c r="C36" s="100" t="s">
        <v>64</v>
      </c>
      <c r="D36" s="66" t="s">
        <v>26</v>
      </c>
      <c r="E36" s="67">
        <v>70</v>
      </c>
      <c r="F36" s="68"/>
      <c r="G36" s="69"/>
    </row>
    <row r="37" spans="1:7" s="30" customFormat="1" ht="12.75">
      <c r="A37" s="38"/>
      <c r="B37" s="38"/>
      <c r="C37" s="99"/>
      <c r="D37" s="38"/>
      <c r="E37" s="67"/>
      <c r="F37" s="68"/>
      <c r="G37" s="69"/>
    </row>
    <row r="38" spans="1:7" s="30" customFormat="1" ht="12.75" customHeight="1">
      <c r="A38" s="80"/>
      <c r="B38" s="46"/>
      <c r="C38" s="47" t="s">
        <v>65</v>
      </c>
      <c r="D38" s="81"/>
      <c r="E38" s="82"/>
      <c r="F38" s="83"/>
      <c r="G38" s="51">
        <f>SUM(G26:G37)</f>
        <v>0</v>
      </c>
    </row>
    <row r="39" spans="1:7" s="30" customFormat="1" ht="12.75">
      <c r="A39" s="101"/>
      <c r="B39" s="53"/>
      <c r="C39" s="54"/>
      <c r="D39" s="102"/>
      <c r="E39" s="103"/>
      <c r="F39" s="104"/>
      <c r="G39" s="58"/>
    </row>
    <row r="40" spans="1:7" s="30" customFormat="1" ht="12.75">
      <c r="A40" s="101"/>
      <c r="B40" s="105"/>
      <c r="C40" s="106"/>
      <c r="D40" s="102"/>
      <c r="E40" s="103"/>
      <c r="F40" s="107"/>
      <c r="G40" s="58"/>
    </row>
    <row r="41" spans="1:7" s="30" customFormat="1" ht="12.75" customHeight="1">
      <c r="A41" s="91" t="s">
        <v>66</v>
      </c>
      <c r="B41" s="92"/>
      <c r="C41" s="26" t="s">
        <v>12</v>
      </c>
      <c r="D41" s="93"/>
      <c r="E41" s="94"/>
      <c r="F41" s="108"/>
      <c r="G41" s="109"/>
    </row>
    <row r="42" spans="1:7" s="30" customFormat="1" ht="63.75" customHeight="1">
      <c r="A42" s="110" t="s">
        <v>67</v>
      </c>
      <c r="B42" s="39"/>
      <c r="C42" s="70" t="s">
        <v>68</v>
      </c>
      <c r="D42" s="66" t="s">
        <v>26</v>
      </c>
      <c r="E42" s="67">
        <v>850</v>
      </c>
      <c r="F42" s="68"/>
      <c r="G42" s="69"/>
    </row>
    <row r="43" spans="1:7" s="30" customFormat="1" ht="159" customHeight="1">
      <c r="A43" s="110" t="s">
        <v>69</v>
      </c>
      <c r="B43" s="39"/>
      <c r="C43" s="70" t="s">
        <v>70</v>
      </c>
      <c r="D43" s="66" t="s">
        <v>29</v>
      </c>
      <c r="E43" s="67">
        <v>460</v>
      </c>
      <c r="F43" s="68"/>
      <c r="G43" s="69"/>
    </row>
    <row r="44" spans="1:7" s="30" customFormat="1" ht="39.75" customHeight="1">
      <c r="A44" s="38" t="s">
        <v>71</v>
      </c>
      <c r="B44" s="39"/>
      <c r="C44" s="70" t="s">
        <v>72</v>
      </c>
      <c r="D44" s="66"/>
      <c r="E44" s="98"/>
      <c r="F44" s="68"/>
      <c r="G44" s="69"/>
    </row>
    <row r="45" spans="1:7" s="30" customFormat="1" ht="13.5" customHeight="1">
      <c r="A45" s="38"/>
      <c r="B45" s="39"/>
      <c r="C45" s="70" t="s">
        <v>73</v>
      </c>
      <c r="D45" s="66" t="s">
        <v>26</v>
      </c>
      <c r="E45" s="67">
        <v>275</v>
      </c>
      <c r="F45" s="68"/>
      <c r="G45" s="69">
        <f t="shared" ref="G45:G46" si="3">ROUND(E45*F45,2)</f>
        <v>0</v>
      </c>
    </row>
    <row r="46" spans="1:7" s="111" customFormat="1" ht="13.5" customHeight="1">
      <c r="A46" s="38"/>
      <c r="B46" s="39"/>
      <c r="C46" s="70" t="s">
        <v>74</v>
      </c>
      <c r="D46" s="41" t="s">
        <v>26</v>
      </c>
      <c r="E46" s="72">
        <v>230</v>
      </c>
      <c r="F46" s="43"/>
      <c r="G46" s="44">
        <f t="shared" si="3"/>
        <v>0</v>
      </c>
    </row>
    <row r="47" spans="1:7" s="111" customFormat="1" ht="27" customHeight="1">
      <c r="A47" s="38" t="s">
        <v>75</v>
      </c>
      <c r="B47" s="39"/>
      <c r="C47" s="70" t="s">
        <v>76</v>
      </c>
      <c r="D47" s="41"/>
      <c r="E47" s="42"/>
      <c r="F47" s="43"/>
      <c r="G47" s="44"/>
    </row>
    <row r="48" spans="1:7" s="111" customFormat="1" ht="13.5" customHeight="1">
      <c r="A48" s="38"/>
      <c r="B48" s="39"/>
      <c r="C48" s="70" t="s">
        <v>77</v>
      </c>
      <c r="D48" s="41" t="s">
        <v>26</v>
      </c>
      <c r="E48" s="72">
        <v>275</v>
      </c>
      <c r="F48" s="43"/>
      <c r="G48" s="44">
        <f t="shared" ref="G48:G49" si="4">ROUND(E48*F48,2)</f>
        <v>0</v>
      </c>
    </row>
    <row r="49" spans="1:7" s="111" customFormat="1" ht="13.5" customHeight="1">
      <c r="A49" s="73"/>
      <c r="B49" s="74"/>
      <c r="C49" s="75" t="s">
        <v>78</v>
      </c>
      <c r="D49" s="76" t="s">
        <v>26</v>
      </c>
      <c r="E49" s="77">
        <v>230</v>
      </c>
      <c r="F49" s="78"/>
      <c r="G49" s="79">
        <f t="shared" si="4"/>
        <v>0</v>
      </c>
    </row>
    <row r="50" spans="1:7" s="30" customFormat="1" ht="12.75" customHeight="1">
      <c r="A50" s="80"/>
      <c r="B50" s="112"/>
      <c r="C50" s="113" t="s">
        <v>79</v>
      </c>
      <c r="D50" s="81"/>
      <c r="E50" s="82"/>
      <c r="F50" s="114"/>
      <c r="G50" s="51">
        <f>SUM(G42:G49)</f>
        <v>0</v>
      </c>
    </row>
    <row r="51" spans="1:7" s="30" customFormat="1" ht="27.75" customHeight="1">
      <c r="A51" s="101"/>
      <c r="B51" s="105"/>
      <c r="C51" s="106"/>
      <c r="D51" s="102"/>
      <c r="E51" s="103"/>
      <c r="F51" s="107"/>
      <c r="G51" s="58"/>
    </row>
    <row r="52" spans="1:7" s="30" customFormat="1" ht="12.75" customHeight="1">
      <c r="A52" s="115" t="s">
        <v>80</v>
      </c>
      <c r="B52" s="60"/>
      <c r="C52" s="61" t="s">
        <v>81</v>
      </c>
      <c r="D52" s="62"/>
      <c r="E52" s="63"/>
      <c r="F52" s="64"/>
      <c r="G52" s="65"/>
    </row>
    <row r="53" spans="1:7" s="30" customFormat="1" ht="52.5" customHeight="1">
      <c r="A53" s="38" t="s">
        <v>82</v>
      </c>
      <c r="B53" s="39"/>
      <c r="C53" s="70" t="s">
        <v>83</v>
      </c>
      <c r="D53" s="66"/>
      <c r="E53" s="98"/>
      <c r="F53" s="68"/>
      <c r="G53" s="69"/>
    </row>
    <row r="54" spans="1:7" s="30" customFormat="1" ht="12.75">
      <c r="A54" s="38"/>
      <c r="B54" s="39"/>
      <c r="C54" s="116" t="s">
        <v>84</v>
      </c>
      <c r="D54" s="66" t="s">
        <v>19</v>
      </c>
      <c r="E54" s="98">
        <v>1</v>
      </c>
      <c r="F54" s="68"/>
      <c r="G54" s="69">
        <f t="shared" ref="G54:G55" si="5">ROUND(E54*F54,2)</f>
        <v>0</v>
      </c>
    </row>
    <row r="55" spans="1:7" s="30" customFormat="1" ht="12.75">
      <c r="A55" s="38"/>
      <c r="B55" s="39"/>
      <c r="C55" s="116" t="s">
        <v>85</v>
      </c>
      <c r="D55" s="66" t="s">
        <v>19</v>
      </c>
      <c r="E55" s="98">
        <v>4</v>
      </c>
      <c r="F55" s="68"/>
      <c r="G55" s="69">
        <f t="shared" si="5"/>
        <v>0</v>
      </c>
    </row>
    <row r="56" spans="1:7" s="30" customFormat="1" ht="43.5" customHeight="1">
      <c r="A56" s="38" t="s">
        <v>86</v>
      </c>
      <c r="B56" s="39"/>
      <c r="C56" s="70" t="s">
        <v>87</v>
      </c>
      <c r="D56" s="66"/>
      <c r="E56" s="98"/>
      <c r="F56" s="68"/>
      <c r="G56" s="69"/>
    </row>
    <row r="57" spans="1:7" s="30" customFormat="1" ht="13.5" customHeight="1">
      <c r="A57" s="38"/>
      <c r="B57" s="39"/>
      <c r="C57" s="70" t="s">
        <v>88</v>
      </c>
      <c r="D57" s="66" t="s">
        <v>50</v>
      </c>
      <c r="E57" s="67">
        <v>160</v>
      </c>
      <c r="F57" s="68"/>
      <c r="G57" s="69">
        <f t="shared" ref="G57:G63" si="6">ROUND(E57*F57,2)</f>
        <v>0</v>
      </c>
    </row>
    <row r="58" spans="1:7" s="30" customFormat="1" ht="12.75" customHeight="1">
      <c r="A58" s="38"/>
      <c r="B58" s="39"/>
      <c r="C58" s="70" t="s">
        <v>89</v>
      </c>
      <c r="D58" s="66" t="s">
        <v>19</v>
      </c>
      <c r="E58" s="67">
        <v>4</v>
      </c>
      <c r="F58" s="68"/>
      <c r="G58" s="69">
        <f t="shared" si="6"/>
        <v>0</v>
      </c>
    </row>
    <row r="59" spans="1:7" s="30" customFormat="1" ht="13.5" customHeight="1">
      <c r="A59" s="38"/>
      <c r="B59" s="39"/>
      <c r="C59" s="70" t="s">
        <v>90</v>
      </c>
      <c r="D59" s="66" t="s">
        <v>50</v>
      </c>
      <c r="E59" s="67">
        <v>60</v>
      </c>
      <c r="F59" s="68"/>
      <c r="G59" s="69">
        <f t="shared" si="6"/>
        <v>0</v>
      </c>
    </row>
    <row r="60" spans="1:7" s="30" customFormat="1" ht="12.75" customHeight="1">
      <c r="A60" s="73"/>
      <c r="B60" s="74"/>
      <c r="C60" s="75" t="s">
        <v>91</v>
      </c>
      <c r="D60" s="117" t="s">
        <v>19</v>
      </c>
      <c r="E60" s="67">
        <v>2</v>
      </c>
      <c r="F60" s="118"/>
      <c r="G60" s="119">
        <f t="shared" si="6"/>
        <v>0</v>
      </c>
    </row>
    <row r="61" spans="1:7" s="30" customFormat="1" ht="12.75" customHeight="1">
      <c r="A61" s="73"/>
      <c r="B61" s="74"/>
      <c r="C61" s="75" t="s">
        <v>92</v>
      </c>
      <c r="D61" s="66" t="s">
        <v>26</v>
      </c>
      <c r="E61" s="67">
        <v>12</v>
      </c>
      <c r="F61" s="68"/>
      <c r="G61" s="69">
        <f t="shared" si="6"/>
        <v>0</v>
      </c>
    </row>
    <row r="62" spans="1:7" s="30" customFormat="1" ht="13.5" customHeight="1">
      <c r="A62" s="38"/>
      <c r="B62" s="39"/>
      <c r="C62" s="70" t="s">
        <v>93</v>
      </c>
      <c r="D62" s="66" t="s">
        <v>19</v>
      </c>
      <c r="E62" s="67">
        <v>20</v>
      </c>
      <c r="F62" s="68"/>
      <c r="G62" s="69">
        <f t="shared" si="6"/>
        <v>0</v>
      </c>
    </row>
    <row r="63" spans="1:7" s="30" customFormat="1" ht="13.5" customHeight="1">
      <c r="A63" s="38"/>
      <c r="B63" s="39"/>
      <c r="C63" s="70" t="s">
        <v>94</v>
      </c>
      <c r="D63" s="66" t="s">
        <v>19</v>
      </c>
      <c r="E63" s="67">
        <v>2</v>
      </c>
      <c r="F63" s="68"/>
      <c r="G63" s="69">
        <f t="shared" si="6"/>
        <v>0</v>
      </c>
    </row>
    <row r="64" spans="1:7" s="30" customFormat="1" ht="13.5" customHeight="1">
      <c r="A64" s="101"/>
      <c r="B64" s="53"/>
      <c r="C64" s="120"/>
      <c r="D64" s="102"/>
      <c r="E64" s="103"/>
      <c r="F64" s="104"/>
      <c r="G64" s="121"/>
    </row>
    <row r="65" spans="1:7" s="30" customFormat="1" ht="12.75" customHeight="1">
      <c r="A65" s="80"/>
      <c r="B65" s="46"/>
      <c r="C65" s="47" t="s">
        <v>95</v>
      </c>
      <c r="D65" s="47"/>
      <c r="E65" s="82"/>
      <c r="F65" s="83"/>
      <c r="G65" s="51">
        <f>SUM(G53:G63)</f>
        <v>0</v>
      </c>
    </row>
    <row r="66" spans="1:7" s="30" customFormat="1" ht="12.75" customHeight="1">
      <c r="A66" s="101"/>
      <c r="B66" s="53"/>
      <c r="C66" s="54"/>
      <c r="D66" s="54"/>
      <c r="E66" s="103"/>
      <c r="F66" s="104"/>
      <c r="G66" s="58"/>
    </row>
    <row r="67" spans="1:7" s="30" customFormat="1" ht="12.75" customHeight="1">
      <c r="A67" s="101"/>
      <c r="B67" s="53"/>
      <c r="C67" s="54"/>
      <c r="D67" s="54"/>
      <c r="E67" s="103"/>
      <c r="F67" s="104"/>
      <c r="G67" s="58"/>
    </row>
    <row r="68" spans="1:7" s="30" customFormat="1" ht="12.75" customHeight="1">
      <c r="A68" s="161" t="s">
        <v>96</v>
      </c>
      <c r="B68" s="162"/>
      <c r="C68" s="163" t="s">
        <v>97</v>
      </c>
      <c r="D68" s="164"/>
      <c r="E68" s="165"/>
      <c r="F68" s="166"/>
      <c r="G68" s="167"/>
    </row>
    <row r="69" spans="1:7" s="30" customFormat="1" ht="12.75" customHeight="1">
      <c r="A69" s="101"/>
      <c r="B69" s="53"/>
      <c r="C69" s="54"/>
      <c r="D69" s="54"/>
      <c r="E69" s="103"/>
      <c r="F69" s="104"/>
      <c r="G69" s="58"/>
    </row>
    <row r="70" spans="1:7" s="30" customFormat="1" ht="38.25">
      <c r="A70" s="38" t="s">
        <v>98</v>
      </c>
      <c r="B70" s="39"/>
      <c r="C70" s="70" t="s">
        <v>99</v>
      </c>
      <c r="D70" s="66" t="s">
        <v>16</v>
      </c>
      <c r="E70" s="67">
        <v>1</v>
      </c>
      <c r="F70" s="68"/>
      <c r="G70" s="69">
        <f>E70*F70</f>
        <v>0</v>
      </c>
    </row>
    <row r="71" spans="1:7" s="30" customFormat="1" ht="12.75" customHeight="1">
      <c r="A71" s="101"/>
      <c r="B71" s="53"/>
      <c r="C71" s="54"/>
      <c r="D71" s="54"/>
      <c r="E71" s="103"/>
      <c r="F71" s="104"/>
      <c r="G71" s="58"/>
    </row>
    <row r="72" spans="1:7" s="30" customFormat="1" ht="12.75" customHeight="1">
      <c r="A72" s="80"/>
      <c r="B72" s="46"/>
      <c r="C72" s="47" t="s">
        <v>100</v>
      </c>
      <c r="D72" s="47"/>
      <c r="E72" s="82"/>
      <c r="F72" s="83"/>
      <c r="G72" s="51">
        <f>SUM(G70:G71)</f>
        <v>0</v>
      </c>
    </row>
    <row r="73" spans="1:7" s="30" customFormat="1" ht="12.75" customHeight="1">
      <c r="A73" s="101"/>
      <c r="B73" s="53"/>
      <c r="C73" s="54"/>
      <c r="D73" s="54"/>
      <c r="E73" s="103"/>
      <c r="F73" s="104"/>
      <c r="G73" s="58"/>
    </row>
    <row r="74" spans="1:7" s="30" customFormat="1" ht="12.75" customHeight="1">
      <c r="A74" s="101"/>
      <c r="B74" s="53"/>
      <c r="C74" s="54"/>
      <c r="D74" s="54"/>
      <c r="E74" s="103"/>
      <c r="F74" s="104"/>
      <c r="G74" s="58"/>
    </row>
    <row r="75" spans="1:7" s="30" customFormat="1" ht="15.75">
      <c r="A75" s="101"/>
      <c r="B75" s="122" t="s">
        <v>101</v>
      </c>
      <c r="C75" s="120"/>
      <c r="D75" s="123"/>
      <c r="E75" s="123"/>
      <c r="F75" s="124"/>
      <c r="G75" s="125"/>
    </row>
    <row r="76" spans="1:7" s="30" customFormat="1" ht="14.25" customHeight="1">
      <c r="A76" s="101"/>
      <c r="B76" s="53"/>
      <c r="C76" s="157" t="s">
        <v>12</v>
      </c>
      <c r="D76" s="158"/>
      <c r="E76" s="158"/>
      <c r="F76" s="159"/>
      <c r="G76" s="160"/>
    </row>
    <row r="77" spans="1:7" s="129" customFormat="1" ht="14.25" customHeight="1">
      <c r="A77" s="126"/>
      <c r="B77" s="53"/>
      <c r="C77" s="120" t="s">
        <v>102</v>
      </c>
      <c r="D77" s="127"/>
      <c r="E77" s="127"/>
      <c r="F77" s="127"/>
      <c r="G77" s="128">
        <f>G10</f>
        <v>0</v>
      </c>
    </row>
    <row r="78" spans="1:7" s="129" customFormat="1" ht="14.25" customHeight="1">
      <c r="A78" s="126"/>
      <c r="B78" s="53"/>
      <c r="C78" s="120" t="s">
        <v>23</v>
      </c>
      <c r="D78" s="127"/>
      <c r="E78" s="127"/>
      <c r="F78" s="127"/>
      <c r="G78" s="128">
        <f>G23</f>
        <v>0</v>
      </c>
    </row>
    <row r="79" spans="1:7" s="129" customFormat="1" ht="14.25" customHeight="1">
      <c r="A79" s="126"/>
      <c r="B79" s="53"/>
      <c r="C79" s="120" t="s">
        <v>46</v>
      </c>
      <c r="D79" s="127"/>
      <c r="E79" s="127"/>
      <c r="F79" s="127"/>
      <c r="G79" s="128">
        <f>G38</f>
        <v>0</v>
      </c>
    </row>
    <row r="80" spans="1:7" s="129" customFormat="1" ht="14.25" customHeight="1">
      <c r="A80" s="126"/>
      <c r="B80" s="53"/>
      <c r="C80" s="120" t="s">
        <v>12</v>
      </c>
      <c r="D80" s="127"/>
      <c r="E80" s="127"/>
      <c r="F80" s="127"/>
      <c r="G80" s="128">
        <f>G50</f>
        <v>0</v>
      </c>
    </row>
    <row r="81" spans="1:7" s="129" customFormat="1" ht="14.25" customHeight="1">
      <c r="A81" s="126"/>
      <c r="B81" s="53"/>
      <c r="C81" s="120" t="s">
        <v>81</v>
      </c>
      <c r="D81" s="127"/>
      <c r="E81" s="127"/>
      <c r="F81" s="127"/>
      <c r="G81" s="128">
        <f>G65</f>
        <v>0</v>
      </c>
    </row>
    <row r="82" spans="1:7" s="129" customFormat="1" ht="14.25" customHeight="1">
      <c r="A82" s="126"/>
      <c r="B82" s="53"/>
      <c r="C82" s="130" t="s">
        <v>97</v>
      </c>
      <c r="D82" s="131"/>
      <c r="E82" s="131"/>
      <c r="F82" s="131"/>
      <c r="G82" s="132">
        <f>G72</f>
        <v>0</v>
      </c>
    </row>
    <row r="83" spans="1:7" s="129" customFormat="1" ht="14.25" customHeight="1">
      <c r="A83" s="126"/>
      <c r="B83" s="53"/>
      <c r="C83" s="133" t="s">
        <v>79</v>
      </c>
      <c r="D83" s="134"/>
      <c r="E83" s="134"/>
      <c r="F83" s="134"/>
      <c r="G83" s="135">
        <f>SUM(G77:G82)</f>
        <v>0</v>
      </c>
    </row>
    <row r="84" spans="1:7">
      <c r="C84" s="137"/>
      <c r="D84" s="138"/>
      <c r="E84" s="138"/>
      <c r="F84" s="139"/>
      <c r="G84" s="140"/>
    </row>
    <row r="85" spans="1:7" ht="12.75" customHeight="1"/>
    <row r="86" spans="1:7" s="144" customFormat="1" ht="12.75">
      <c r="A86" s="154" t="s">
        <v>112</v>
      </c>
      <c r="B86" s="154"/>
      <c r="C86" s="155" t="s">
        <v>103</v>
      </c>
      <c r="D86" s="154"/>
      <c r="E86" s="156"/>
      <c r="F86" s="156"/>
      <c r="G86" s="156"/>
    </row>
    <row r="87" spans="1:7" s="144" customFormat="1" ht="12.75">
      <c r="A87" s="145"/>
      <c r="B87" s="145"/>
      <c r="C87" s="146"/>
      <c r="D87" s="147"/>
      <c r="E87" s="148"/>
      <c r="F87" s="148"/>
      <c r="G87" s="148"/>
    </row>
    <row r="88" spans="1:7" s="144" customFormat="1" ht="38.25">
      <c r="A88" s="168" t="s">
        <v>13</v>
      </c>
      <c r="B88" s="168"/>
      <c r="C88" s="169" t="s">
        <v>104</v>
      </c>
      <c r="D88" s="170"/>
      <c r="E88" s="171"/>
      <c r="F88" s="171"/>
      <c r="G88" s="171"/>
    </row>
    <row r="89" spans="1:7" s="144" customFormat="1" ht="12.75">
      <c r="A89" s="168"/>
      <c r="B89" s="168"/>
      <c r="C89" s="169" t="s">
        <v>105</v>
      </c>
      <c r="D89" s="170" t="s">
        <v>106</v>
      </c>
      <c r="E89" s="172">
        <v>20</v>
      </c>
      <c r="F89" s="171"/>
      <c r="G89" s="171"/>
    </row>
    <row r="90" spans="1:7" s="144" customFormat="1" ht="12.75">
      <c r="A90" s="168"/>
      <c r="B90" s="168"/>
      <c r="C90" s="169" t="s">
        <v>107</v>
      </c>
      <c r="D90" s="170" t="s">
        <v>106</v>
      </c>
      <c r="E90" s="172">
        <v>198</v>
      </c>
      <c r="F90" s="171"/>
      <c r="G90" s="171"/>
    </row>
    <row r="91" spans="1:7" s="144" customFormat="1" ht="12.75">
      <c r="A91" s="168"/>
      <c r="B91" s="168"/>
      <c r="C91" s="169"/>
      <c r="D91" s="170"/>
      <c r="E91" s="171"/>
      <c r="F91" s="171"/>
      <c r="G91" s="171"/>
    </row>
    <row r="92" spans="1:7" s="144" customFormat="1" ht="25.5">
      <c r="A92" s="168" t="s">
        <v>22</v>
      </c>
      <c r="B92" s="168"/>
      <c r="C92" s="169" t="s">
        <v>108</v>
      </c>
      <c r="D92" s="170" t="s">
        <v>106</v>
      </c>
      <c r="E92" s="171">
        <v>192</v>
      </c>
      <c r="F92" s="171"/>
      <c r="G92" s="171"/>
    </row>
    <row r="93" spans="1:7" s="144" customFormat="1" ht="12.75">
      <c r="A93" s="168"/>
      <c r="B93" s="168"/>
      <c r="C93" s="169"/>
      <c r="D93" s="170"/>
      <c r="E93" s="171"/>
      <c r="F93" s="171"/>
      <c r="G93" s="171"/>
    </row>
    <row r="94" spans="1:7" s="144" customFormat="1" ht="51">
      <c r="A94" s="168" t="s">
        <v>45</v>
      </c>
      <c r="B94" s="168"/>
      <c r="C94" s="169" t="s">
        <v>109</v>
      </c>
      <c r="D94" s="170" t="s">
        <v>19</v>
      </c>
      <c r="E94" s="171">
        <v>6</v>
      </c>
      <c r="F94" s="171"/>
      <c r="G94" s="171"/>
    </row>
    <row r="95" spans="1:7" s="144" customFormat="1" ht="12.75">
      <c r="A95" s="168"/>
      <c r="B95" s="168"/>
      <c r="C95" s="169"/>
      <c r="D95" s="170"/>
      <c r="E95" s="171"/>
      <c r="F95" s="171"/>
      <c r="G95" s="171"/>
    </row>
    <row r="96" spans="1:7" s="144" customFormat="1" ht="12.75">
      <c r="A96" s="168" t="s">
        <v>66</v>
      </c>
      <c r="B96" s="168"/>
      <c r="C96" s="169" t="s">
        <v>110</v>
      </c>
      <c r="D96" s="170" t="s">
        <v>19</v>
      </c>
      <c r="E96" s="171">
        <v>180</v>
      </c>
      <c r="F96" s="171"/>
      <c r="G96" s="171"/>
    </row>
    <row r="97" spans="1:7" s="144" customFormat="1" ht="12.75">
      <c r="A97" s="168"/>
      <c r="B97" s="168"/>
      <c r="C97" s="169"/>
      <c r="D97" s="170"/>
      <c r="E97" s="171"/>
      <c r="F97" s="171"/>
      <c r="G97" s="171"/>
    </row>
    <row r="98" spans="1:7" s="144" customFormat="1" ht="12.75">
      <c r="A98" s="168" t="s">
        <v>80</v>
      </c>
      <c r="B98" s="168"/>
      <c r="C98" s="169" t="s">
        <v>111</v>
      </c>
      <c r="D98" s="170" t="s">
        <v>106</v>
      </c>
      <c r="E98" s="171">
        <v>180</v>
      </c>
      <c r="F98" s="171"/>
      <c r="G98" s="171"/>
    </row>
    <row r="99" spans="1:7" s="144" customFormat="1" ht="12.75">
      <c r="A99" s="168"/>
      <c r="B99" s="168"/>
      <c r="C99" s="169"/>
      <c r="D99" s="170"/>
      <c r="E99" s="171"/>
      <c r="F99" s="171"/>
      <c r="G99" s="171"/>
    </row>
    <row r="100" spans="1:7" s="144" customFormat="1" ht="12.75">
      <c r="A100" s="145"/>
      <c r="B100" s="145"/>
      <c r="C100" s="146"/>
      <c r="D100" s="147"/>
      <c r="E100" s="148"/>
      <c r="F100" s="148"/>
      <c r="G100" s="148"/>
    </row>
    <row r="101" spans="1:7" s="144" customFormat="1" ht="12.75">
      <c r="A101" s="145"/>
      <c r="B101" s="145"/>
      <c r="C101" s="173" t="s">
        <v>115</v>
      </c>
      <c r="D101" s="174"/>
      <c r="E101" s="175"/>
      <c r="F101" s="175"/>
      <c r="G101" s="176">
        <f>SUM(G87:G100)</f>
        <v>0</v>
      </c>
    </row>
    <row r="102" spans="1:7" s="144" customFormat="1" ht="12.75">
      <c r="A102" s="149"/>
      <c r="B102" s="150"/>
      <c r="C102" s="151"/>
      <c r="D102" s="149"/>
      <c r="E102" s="149"/>
      <c r="F102" s="152"/>
      <c r="G102" s="153"/>
    </row>
    <row r="103" spans="1:7" s="144" customFormat="1" ht="12.75">
      <c r="A103" s="149"/>
      <c r="B103" s="150"/>
      <c r="C103" s="151"/>
      <c r="D103" s="149"/>
      <c r="E103" s="149"/>
      <c r="F103" s="152"/>
      <c r="G103" s="153"/>
    </row>
    <row r="104" spans="1:7" s="144" customFormat="1" ht="12.75">
      <c r="A104" s="149"/>
      <c r="B104" s="150"/>
      <c r="C104" s="151"/>
      <c r="D104" s="149"/>
      <c r="E104" s="149"/>
      <c r="F104" s="152"/>
      <c r="G104" s="153"/>
    </row>
    <row r="105" spans="1:7" s="144" customFormat="1" ht="15.75">
      <c r="A105" s="149"/>
      <c r="B105" s="150"/>
      <c r="C105" s="177" t="s">
        <v>116</v>
      </c>
      <c r="D105" s="149"/>
      <c r="E105" s="149"/>
      <c r="F105" s="152"/>
      <c r="G105" s="178">
        <f>G83+G101</f>
        <v>0</v>
      </c>
    </row>
    <row r="106" spans="1:7" s="144" customFormat="1" ht="15.75">
      <c r="A106" s="149"/>
      <c r="B106" s="150"/>
      <c r="C106" s="177" t="s">
        <v>113</v>
      </c>
      <c r="D106" s="149"/>
      <c r="E106" s="149"/>
      <c r="F106" s="152"/>
      <c r="G106" s="178">
        <f>G105*0.25</f>
        <v>0</v>
      </c>
    </row>
    <row r="107" spans="1:7" s="144" customFormat="1" ht="15.75">
      <c r="A107" s="149"/>
      <c r="B107" s="150"/>
      <c r="C107" s="177" t="s">
        <v>114</v>
      </c>
      <c r="D107" s="149"/>
      <c r="E107" s="149"/>
      <c r="F107" s="152"/>
      <c r="G107" s="178">
        <f>G105+G106</f>
        <v>0</v>
      </c>
    </row>
  </sheetData>
  <pageMargins left="0.70866141732283472" right="0.15748031496062992" top="0.23622047244094491" bottom="0.74803149606299213" header="0.19685039370078741" footer="0.31496062992125984"/>
  <pageSetup paperSize="9" scale="93" fitToHeight="0" orientation="portrait" r:id="rId1"/>
  <rowBreaks count="2" manualBreakCount="2">
    <brk id="40" max="6" man="1"/>
    <brk id="7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Etapa 2</vt:lpstr>
      <vt:lpstr>'Etapa 2'!Print_Area</vt:lpstr>
      <vt:lpstr>'Etapa 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OSG</cp:lastModifiedBy>
  <cp:lastPrinted>2022-06-03T12:03:48Z</cp:lastPrinted>
  <dcterms:created xsi:type="dcterms:W3CDTF">2022-05-16T11:09:51Z</dcterms:created>
  <dcterms:modified xsi:type="dcterms:W3CDTF">2022-06-03T12:09:51Z</dcterms:modified>
</cp:coreProperties>
</file>